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使い方・凡例" sheetId="1" state="visible" r:id="rId3"/>
    <sheet name="01_企業情報と年間チェック" sheetId="2" state="visible" r:id="rId4"/>
    <sheet name="02_個人別管理台帳" sheetId="3" state="visible" r:id="rId5"/>
    <sheet name="03_送出機関・管理費一覧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<sst xmlns="http://schemas.openxmlformats.org/spreadsheetml/2006/main" count="136" uniqueCount="132">
  <si>
    <t xml:space="preserve">フィリピン人材 受入れ管理表（受入れ企業向け）</t>
  </si>
  <si>
    <r>
      <rPr>
        <sz val="9"/>
        <color rgb="FF6B7280"/>
        <rFont val="Noto Sans CJK SC"/>
        <family val="2"/>
      </rPr>
      <t xml:space="preserve">フィリピン雇用の窓口  </t>
    </r>
    <r>
      <rPr>
        <sz val="9"/>
        <color rgb="FF6B7280"/>
        <rFont val="Meiryo"/>
        <family val="0"/>
        <charset val="1"/>
      </rPr>
      <t xml:space="preserve">ph-madoguchi.com</t>
    </r>
  </si>
  <si>
    <t xml:space="preserve">この管理表の考え方</t>
  </si>
  <si>
    <r>
      <rPr>
        <sz val="10"/>
        <color rgb="FF23272E"/>
        <rFont val="Noto Sans CJK SC"/>
        <family val="2"/>
      </rPr>
      <t xml:space="preserve">期限管理は「企業単位」と「個人単位」の</t>
    </r>
    <r>
      <rPr>
        <sz val="10"/>
        <color rgb="FF23272E"/>
        <rFont val="Meiryo"/>
        <family val="0"/>
        <charset val="1"/>
      </rPr>
      <t xml:space="preserve">2</t>
    </r>
    <r>
      <rPr>
        <sz val="10"/>
        <color rgb="FF23272E"/>
        <rFont val="Noto Sans CJK SC"/>
        <family val="2"/>
      </rPr>
      <t xml:space="preserve">階建てで持ちます。個人の在留期限だけを見ていると、</t>
    </r>
  </si>
  <si>
    <r>
      <rPr>
        <sz val="10"/>
        <color rgb="FF23272E"/>
        <rFont val="Meiryo"/>
        <family val="0"/>
        <charset val="1"/>
      </rPr>
      <t xml:space="preserve">Company Accreditation </t>
    </r>
    <r>
      <rPr>
        <sz val="10"/>
        <color rgb="FF23272E"/>
        <rFont val="Noto Sans CJK SC"/>
        <family val="2"/>
      </rPr>
      <t xml:space="preserve">や </t>
    </r>
    <r>
      <rPr>
        <sz val="10"/>
        <color rgb="FF23272E"/>
        <rFont val="Meiryo"/>
        <family val="0"/>
        <charset val="1"/>
      </rPr>
      <t xml:space="preserve">Job Order </t>
    </r>
    <r>
      <rPr>
        <sz val="10"/>
        <color rgb="FF23272E"/>
        <rFont val="Noto Sans CJK SC"/>
        <family val="2"/>
      </rPr>
      <t xml:space="preserve">といった企業側の期限が切れ、次の採用が止まります。</t>
    </r>
  </si>
  <si>
    <r>
      <rPr>
        <sz val="10"/>
        <color rgb="FF23272E"/>
        <rFont val="Noto Sans CJK SC"/>
        <family val="2"/>
      </rPr>
      <t xml:space="preserve">シート</t>
    </r>
    <r>
      <rPr>
        <sz val="10"/>
        <color rgb="FF23272E"/>
        <rFont val="Meiryo"/>
        <family val="0"/>
        <charset val="1"/>
      </rPr>
      <t xml:space="preserve">01</t>
    </r>
    <r>
      <rPr>
        <sz val="10"/>
        <color rgb="FF23272E"/>
        <rFont val="Noto Sans CJK SC"/>
        <family val="2"/>
      </rPr>
      <t xml:space="preserve">で企業単位、シート</t>
    </r>
    <r>
      <rPr>
        <sz val="10"/>
        <color rgb="FF23272E"/>
        <rFont val="Meiryo"/>
        <family val="0"/>
        <charset val="1"/>
      </rPr>
      <t xml:space="preserve">02</t>
    </r>
    <r>
      <rPr>
        <sz val="10"/>
        <color rgb="FF23272E"/>
        <rFont val="Noto Sans CJK SC"/>
        <family val="2"/>
      </rPr>
      <t xml:space="preserve">で個人単位、シート</t>
    </r>
    <r>
      <rPr>
        <sz val="10"/>
        <color rgb="FF23272E"/>
        <rFont val="Meiryo"/>
        <family val="0"/>
        <charset val="1"/>
      </rPr>
      <t xml:space="preserve">03</t>
    </r>
    <r>
      <rPr>
        <sz val="10"/>
        <color rgb="FF23272E"/>
        <rFont val="Noto Sans CJK SC"/>
        <family val="2"/>
      </rPr>
      <t xml:space="preserve">で送出機関と管理費を管理します。</t>
    </r>
  </si>
  <si>
    <t xml:space="preserve">シート構成</t>
  </si>
  <si>
    <r>
      <rPr>
        <b val="true"/>
        <sz val="10"/>
        <color rgb="FF1C2B4A"/>
        <rFont val="Meiryo"/>
        <family val="0"/>
        <charset val="1"/>
      </rPr>
      <t xml:space="preserve">01_</t>
    </r>
    <r>
      <rPr>
        <b val="true"/>
        <sz val="10"/>
        <color rgb="FF1C2B4A"/>
        <rFont val="Noto Sans CJK SC"/>
        <family val="2"/>
      </rPr>
      <t xml:space="preserve">企業情報と年間チェック</t>
    </r>
  </si>
  <si>
    <r>
      <rPr>
        <sz val="10"/>
        <color rgb="FF23272E"/>
        <rFont val="Noto Sans CJK SC"/>
        <family val="2"/>
      </rPr>
      <t xml:space="preserve">会社情報、企業単位の期限（</t>
    </r>
    <r>
      <rPr>
        <sz val="10"/>
        <color rgb="FF23272E"/>
        <rFont val="Meiryo"/>
        <family val="0"/>
        <charset val="1"/>
      </rPr>
      <t xml:space="preserve">Accreditation</t>
    </r>
    <r>
      <rPr>
        <sz val="10"/>
        <color rgb="FF23272E"/>
        <rFont val="Noto Sans CJK SC"/>
        <family val="2"/>
      </rPr>
      <t xml:space="preserve">・</t>
    </r>
    <r>
      <rPr>
        <sz val="10"/>
        <color rgb="FF23272E"/>
        <rFont val="Meiryo"/>
        <family val="0"/>
        <charset val="1"/>
      </rPr>
      <t xml:space="preserve">Job Order</t>
    </r>
    <r>
      <rPr>
        <sz val="10"/>
        <color rgb="FF23272E"/>
        <rFont val="Noto Sans CJK SC"/>
        <family val="2"/>
      </rPr>
      <t xml:space="preserve">）、年</t>
    </r>
    <r>
      <rPr>
        <sz val="10"/>
        <color rgb="FF23272E"/>
        <rFont val="Meiryo"/>
        <family val="0"/>
        <charset val="1"/>
      </rPr>
      <t xml:space="preserve">1</t>
    </r>
    <r>
      <rPr>
        <sz val="10"/>
        <color rgb="FF23272E"/>
        <rFont val="Noto Sans CJK SC"/>
        <family val="2"/>
      </rPr>
      <t xml:space="preserve">回見直す項目</t>
    </r>
  </si>
  <si>
    <r>
      <rPr>
        <b val="true"/>
        <sz val="10"/>
        <color rgb="FF1C2B4A"/>
        <rFont val="Meiryo"/>
        <family val="0"/>
        <charset val="1"/>
      </rPr>
      <t xml:space="preserve">02_</t>
    </r>
    <r>
      <rPr>
        <b val="true"/>
        <sz val="10"/>
        <color rgb="FF1C2B4A"/>
        <rFont val="Noto Sans CJK SC"/>
        <family val="2"/>
      </rPr>
      <t xml:space="preserve">個人別管理台帳</t>
    </r>
  </si>
  <si>
    <r>
      <rPr>
        <sz val="10"/>
        <color rgb="FF23272E"/>
        <rFont val="Noto Sans CJK SC"/>
        <family val="2"/>
      </rPr>
      <t xml:space="preserve">在留期限、</t>
    </r>
    <r>
      <rPr>
        <sz val="10"/>
        <color rgb="FF23272E"/>
        <rFont val="Meiryo"/>
        <family val="0"/>
        <charset val="1"/>
      </rPr>
      <t xml:space="preserve">OEC</t>
    </r>
    <r>
      <rPr>
        <sz val="10"/>
        <color rgb="FF23272E"/>
        <rFont val="Noto Sans CJK SC"/>
        <family val="2"/>
      </rPr>
      <t xml:space="preserve">、送出機関、管理費、賃金改定など個人単位の管理</t>
    </r>
  </si>
  <si>
    <r>
      <rPr>
        <b val="true"/>
        <sz val="10"/>
        <color rgb="FF1C2B4A"/>
        <rFont val="Meiryo"/>
        <family val="0"/>
        <charset val="1"/>
      </rPr>
      <t xml:space="preserve">03_</t>
    </r>
    <r>
      <rPr>
        <b val="true"/>
        <sz val="10"/>
        <color rgb="FF1C2B4A"/>
        <rFont val="Noto Sans CJK SC"/>
        <family val="2"/>
      </rPr>
      <t xml:space="preserve">送出機関・管理費一覧</t>
    </r>
  </si>
  <si>
    <t xml:space="preserve">送出機関ごとの在籍人数と管理費を自動集計</t>
  </si>
  <si>
    <t xml:space="preserve">セルの色（凡例）</t>
  </si>
  <si>
    <t xml:space="preserve">うすい黄色のセル</t>
  </si>
  <si>
    <t xml:space="preserve">入力欄。ここに実際の情報を入力してください。</t>
  </si>
  <si>
    <t xml:space="preserve">うすい灰色のセル</t>
  </si>
  <si>
    <t xml:space="preserve">自動計算欄。数式が入っています。上書きしないでください。</t>
  </si>
  <si>
    <t xml:space="preserve">使い方の手順</t>
  </si>
  <si>
    <r>
      <rPr>
        <b val="true"/>
        <sz val="10"/>
        <color rgb="FF1C2B4A"/>
        <rFont val="Noto Sans CJK SC"/>
        <family val="2"/>
      </rPr>
      <t xml:space="preserve">手順 </t>
    </r>
    <r>
      <rPr>
        <b val="true"/>
        <sz val="10"/>
        <color rgb="FF1C2B4A"/>
        <rFont val="Meiryo"/>
        <family val="0"/>
        <charset val="1"/>
      </rPr>
      <t xml:space="preserve">1</t>
    </r>
  </si>
  <si>
    <r>
      <rPr>
        <sz val="10"/>
        <color rgb="FF23272E"/>
        <rFont val="Noto Sans CJK SC"/>
        <family val="2"/>
      </rPr>
      <t xml:space="preserve">シート</t>
    </r>
    <r>
      <rPr>
        <sz val="10"/>
        <color rgb="FF23272E"/>
        <rFont val="Meiryo"/>
        <family val="0"/>
        <charset val="1"/>
      </rPr>
      <t xml:space="preserve">01</t>
    </r>
    <r>
      <rPr>
        <sz val="10"/>
        <color rgb="FF23272E"/>
        <rFont val="Noto Sans CJK SC"/>
        <family val="2"/>
      </rPr>
      <t xml:space="preserve">の「企業情報」を、現在の登記情報どおりに入力します。</t>
    </r>
  </si>
  <si>
    <r>
      <rPr>
        <b val="true"/>
        <sz val="10"/>
        <color rgb="FF1C2B4A"/>
        <rFont val="Noto Sans CJK SC"/>
        <family val="2"/>
      </rPr>
      <t xml:space="preserve">手順 </t>
    </r>
    <r>
      <rPr>
        <b val="true"/>
        <sz val="10"/>
        <color rgb="FF1C2B4A"/>
        <rFont val="Meiryo"/>
        <family val="0"/>
        <charset val="1"/>
      </rPr>
      <t xml:space="preserve">2</t>
    </r>
  </si>
  <si>
    <r>
      <rPr>
        <sz val="10"/>
        <color rgb="FF23272E"/>
        <rFont val="Noto Sans CJK SC"/>
        <family val="2"/>
      </rPr>
      <t xml:space="preserve">シート</t>
    </r>
    <r>
      <rPr>
        <sz val="10"/>
        <color rgb="FF23272E"/>
        <rFont val="Meiryo"/>
        <family val="0"/>
        <charset val="1"/>
      </rPr>
      <t xml:space="preserve">02</t>
    </r>
    <r>
      <rPr>
        <sz val="10"/>
        <color rgb="FF23272E"/>
        <rFont val="Noto Sans CJK SC"/>
        <family val="2"/>
      </rPr>
      <t xml:space="preserve">に、在籍している方を</t>
    </r>
    <r>
      <rPr>
        <sz val="10"/>
        <color rgb="FF23272E"/>
        <rFont val="Meiryo"/>
        <family val="0"/>
        <charset val="1"/>
      </rPr>
      <t xml:space="preserve">1</t>
    </r>
    <r>
      <rPr>
        <sz val="10"/>
        <color rgb="FF23272E"/>
        <rFont val="Noto Sans CJK SC"/>
        <family val="2"/>
      </rPr>
      <t xml:space="preserve">行ずつ入力します。</t>
    </r>
    <r>
      <rPr>
        <sz val="10"/>
        <color rgb="FF23272E"/>
        <rFont val="Meiryo"/>
        <family val="0"/>
        <charset val="1"/>
      </rPr>
      <t xml:space="preserve">2</t>
    </r>
    <r>
      <rPr>
        <sz val="10"/>
        <color rgb="FF23272E"/>
        <rFont val="Noto Sans CJK SC"/>
        <family val="2"/>
      </rPr>
      <t xml:space="preserve">行目は記入例です（削除して構いません）。</t>
    </r>
  </si>
  <si>
    <r>
      <rPr>
        <b val="true"/>
        <sz val="10"/>
        <color rgb="FF1C2B4A"/>
        <rFont val="Noto Sans CJK SC"/>
        <family val="2"/>
      </rPr>
      <t xml:space="preserve">手順 </t>
    </r>
    <r>
      <rPr>
        <b val="true"/>
        <sz val="10"/>
        <color rgb="FF1C2B4A"/>
        <rFont val="Meiryo"/>
        <family val="0"/>
        <charset val="1"/>
      </rPr>
      <t xml:space="preserve">3</t>
    </r>
  </si>
  <si>
    <r>
      <rPr>
        <sz val="10"/>
        <color rgb="FF23272E"/>
        <rFont val="Noto Sans CJK SC"/>
        <family val="2"/>
      </rPr>
      <t xml:space="preserve">シート</t>
    </r>
    <r>
      <rPr>
        <sz val="10"/>
        <color rgb="FF23272E"/>
        <rFont val="Meiryo"/>
        <family val="0"/>
        <charset val="1"/>
      </rPr>
      <t xml:space="preserve">03</t>
    </r>
    <r>
      <rPr>
        <sz val="10"/>
        <color rgb="FF23272E"/>
        <rFont val="Noto Sans CJK SC"/>
        <family val="2"/>
      </rPr>
      <t xml:space="preserve">の送出機関名を、シート</t>
    </r>
    <r>
      <rPr>
        <sz val="10"/>
        <color rgb="FF23272E"/>
        <rFont val="Meiryo"/>
        <family val="0"/>
        <charset val="1"/>
      </rPr>
      <t xml:space="preserve">02</t>
    </r>
    <r>
      <rPr>
        <sz val="10"/>
        <color rgb="FF23272E"/>
        <rFont val="Noto Sans CJK SC"/>
        <family val="2"/>
      </rPr>
      <t xml:space="preserve">で使った表記と完全に同じにそろえます。</t>
    </r>
  </si>
  <si>
    <r>
      <rPr>
        <b val="true"/>
        <sz val="10"/>
        <color rgb="FF1C2B4A"/>
        <rFont val="Noto Sans CJK SC"/>
        <family val="2"/>
      </rPr>
      <t xml:space="preserve">手順 </t>
    </r>
    <r>
      <rPr>
        <b val="true"/>
        <sz val="10"/>
        <color rgb="FF1C2B4A"/>
        <rFont val="Meiryo"/>
        <family val="0"/>
        <charset val="1"/>
      </rPr>
      <t xml:space="preserve">4</t>
    </r>
  </si>
  <si>
    <r>
      <rPr>
        <sz val="10"/>
        <color rgb="FF23272E"/>
        <rFont val="Noto Sans CJK SC"/>
        <family val="2"/>
      </rPr>
      <t xml:space="preserve">毎月</t>
    </r>
    <r>
      <rPr>
        <sz val="10"/>
        <color rgb="FF23272E"/>
        <rFont val="Meiryo"/>
        <family val="0"/>
        <charset val="1"/>
      </rPr>
      <t xml:space="preserve">1</t>
    </r>
    <r>
      <rPr>
        <sz val="10"/>
        <color rgb="FF23272E"/>
        <rFont val="Noto Sans CJK SC"/>
        <family val="2"/>
      </rPr>
      <t xml:space="preserve">回、シート</t>
    </r>
    <r>
      <rPr>
        <sz val="10"/>
        <color rgb="FF23272E"/>
        <rFont val="Meiryo"/>
        <family val="0"/>
        <charset val="1"/>
      </rPr>
      <t xml:space="preserve">02</t>
    </r>
    <r>
      <rPr>
        <sz val="10"/>
        <color rgb="FF23272E"/>
        <rFont val="Noto Sans CJK SC"/>
        <family val="2"/>
      </rPr>
      <t xml:space="preserve">の「更新アラート」列を確認します。</t>
    </r>
  </si>
  <si>
    <r>
      <rPr>
        <b val="true"/>
        <sz val="10"/>
        <color rgb="FF1C2B4A"/>
        <rFont val="Noto Sans CJK SC"/>
        <family val="2"/>
      </rPr>
      <t xml:space="preserve">手順 </t>
    </r>
    <r>
      <rPr>
        <b val="true"/>
        <sz val="10"/>
        <color rgb="FF1C2B4A"/>
        <rFont val="Meiryo"/>
        <family val="0"/>
        <charset val="1"/>
      </rPr>
      <t xml:space="preserve">5</t>
    </r>
  </si>
  <si>
    <r>
      <rPr>
        <sz val="10"/>
        <color rgb="FF23272E"/>
        <rFont val="Noto Sans CJK SC"/>
        <family val="2"/>
      </rPr>
      <t xml:space="preserve">毎年、最低賃金の改定後にシート</t>
    </r>
    <r>
      <rPr>
        <sz val="10"/>
        <color rgb="FF23272E"/>
        <rFont val="Meiryo"/>
        <family val="0"/>
        <charset val="1"/>
      </rPr>
      <t xml:space="preserve">01</t>
    </r>
    <r>
      <rPr>
        <sz val="10"/>
        <color rgb="FF23272E"/>
        <rFont val="Noto Sans CJK SC"/>
        <family val="2"/>
      </rPr>
      <t xml:space="preserve">の年間チェックを実施します。</t>
    </r>
  </si>
  <si>
    <t xml:space="preserve">注意</t>
  </si>
  <si>
    <t xml:space="preserve">・「在留期限まで日数」などは、ファイルを開いた日を基準に自動計算されます。</t>
  </si>
  <si>
    <t xml:space="preserve">・送出機関名は表記ゆれ（全角半角・スペース）があると集計されません。コピーして統一してください。</t>
  </si>
  <si>
    <t xml:space="preserve">・本テンプレートは一般的な整理の例であり、必要な管理項目は受入れ形態により異なります。</t>
  </si>
  <si>
    <t xml:space="preserve">・制度・運用は変更されます。手続きの詳細は各機関の最新情報をご確認ください。</t>
  </si>
  <si>
    <t xml:space="preserve">企業情報と年間チェック</t>
  </si>
  <si>
    <r>
      <rPr>
        <b val="true"/>
        <sz val="12"/>
        <color rgb="FFFFFFFF"/>
        <rFont val="Meiryo"/>
        <family val="0"/>
        <charset val="1"/>
      </rPr>
      <t xml:space="preserve">1. </t>
    </r>
    <r>
      <rPr>
        <b val="true"/>
        <sz val="12"/>
        <color rgb="FFFFFFFF"/>
        <rFont val="Noto Sans CJK SC"/>
        <family val="2"/>
      </rPr>
      <t xml:space="preserve">企業情報（現在の登記情報どおりに入力）</t>
    </r>
  </si>
  <si>
    <t xml:space="preserve">会社名（登記どおり）</t>
  </si>
  <si>
    <t xml:space="preserve">株式会社サンプル製作所</t>
  </si>
  <si>
    <t xml:space="preserve">会社名（英語表記）</t>
  </si>
  <si>
    <t xml:space="preserve">SAMPLE SEISAKUSHO CO., LTD.</t>
  </si>
  <si>
    <t xml:space="preserve">本店所在地</t>
  </si>
  <si>
    <r>
      <rPr>
        <sz val="10"/>
        <color rgb="FF23272E"/>
        <rFont val="Noto Sans CJK SC"/>
        <family val="2"/>
      </rPr>
      <t xml:space="preserve">東京都○○区○○</t>
    </r>
    <r>
      <rPr>
        <sz val="10"/>
        <color rgb="FF23272E"/>
        <rFont val="Meiryo"/>
        <family val="0"/>
        <charset val="1"/>
      </rPr>
      <t xml:space="preserve">1-2-3</t>
    </r>
  </si>
  <si>
    <t xml:space="preserve">代表者名</t>
  </si>
  <si>
    <t xml:space="preserve">山田 太郎</t>
  </si>
  <si>
    <t xml:space="preserve">代表者名（英語表記）</t>
  </si>
  <si>
    <t xml:space="preserve">TARO YAMADA</t>
  </si>
  <si>
    <t xml:space="preserve">勤務地（事業所）</t>
  </si>
  <si>
    <t xml:space="preserve">○○工場（○○県○○市）</t>
  </si>
  <si>
    <r>
      <rPr>
        <b val="true"/>
        <sz val="10"/>
        <color rgb="FF23272E"/>
        <rFont val="Noto Sans CJK SC"/>
        <family val="2"/>
      </rPr>
      <t xml:space="preserve">管轄</t>
    </r>
    <r>
      <rPr>
        <b val="true"/>
        <sz val="10"/>
        <color rgb="FF23272E"/>
        <rFont val="Meiryo"/>
        <family val="0"/>
        <charset val="1"/>
      </rPr>
      <t xml:space="preserve">MWO</t>
    </r>
    <r>
      <rPr>
        <b val="true"/>
        <sz val="10"/>
        <color rgb="FF23272E"/>
        <rFont val="Noto Sans CJK SC"/>
        <family val="2"/>
      </rPr>
      <t xml:space="preserve">（東京／大阪）</t>
    </r>
  </si>
  <si>
    <t xml:space="preserve">東京</t>
  </si>
  <si>
    <t xml:space="preserve">※ 記入例が入っています。自社の情報に置き換えてください。</t>
  </si>
  <si>
    <r>
      <rPr>
        <b val="true"/>
        <sz val="12"/>
        <color rgb="FFFFFFFF"/>
        <rFont val="Meiryo"/>
        <family val="0"/>
        <charset val="1"/>
      </rPr>
      <t xml:space="preserve">2. </t>
    </r>
    <r>
      <rPr>
        <b val="true"/>
        <sz val="12"/>
        <color rgb="FFFFFFFF"/>
        <rFont val="Noto Sans CJK SC"/>
        <family val="2"/>
      </rPr>
      <t xml:space="preserve">企業単位の期限（個人の在留期限とは別に管理）</t>
    </r>
  </si>
  <si>
    <t xml:space="preserve">管理項目</t>
  </si>
  <si>
    <t xml:space="preserve">認証日・締結日</t>
  </si>
  <si>
    <t xml:space="preserve">有効期限</t>
  </si>
  <si>
    <t xml:space="preserve">残日数</t>
  </si>
  <si>
    <t xml:space="preserve">状況</t>
  </si>
  <si>
    <t xml:space="preserve">確認先・備考</t>
  </si>
  <si>
    <r>
      <rPr>
        <b val="true"/>
        <sz val="10"/>
        <color rgb="FF23272E"/>
        <rFont val="Meiryo"/>
        <family val="0"/>
        <charset val="1"/>
      </rPr>
      <t xml:space="preserve">Company Accreditation</t>
    </r>
    <r>
      <rPr>
        <b val="true"/>
        <sz val="10"/>
        <color rgb="FF23272E"/>
        <rFont val="Noto Sans CJK SC"/>
        <family val="2"/>
      </rPr>
      <t xml:space="preserve">（企業認証）</t>
    </r>
  </si>
  <si>
    <r>
      <rPr>
        <sz val="9"/>
        <color rgb="FF6B7280"/>
        <rFont val="Noto Sans CJK SC"/>
        <family val="2"/>
      </rPr>
      <t xml:space="preserve">最長</t>
    </r>
    <r>
      <rPr>
        <sz val="9"/>
        <color rgb="FF6B7280"/>
        <rFont val="Meiryo"/>
        <family val="0"/>
        <charset val="1"/>
      </rPr>
      <t xml:space="preserve">5</t>
    </r>
    <r>
      <rPr>
        <sz val="9"/>
        <color rgb="FF6B7280"/>
        <rFont val="Noto Sans CJK SC"/>
        <family val="2"/>
      </rPr>
      <t xml:space="preserve">年。期限切れは次の採用が止まる</t>
    </r>
  </si>
  <si>
    <r>
      <rPr>
        <b val="true"/>
        <sz val="10"/>
        <color rgb="FF23272E"/>
        <rFont val="Meiryo"/>
        <family val="0"/>
        <charset val="1"/>
      </rPr>
      <t xml:space="preserve">Job Order</t>
    </r>
    <r>
      <rPr>
        <b val="true"/>
        <sz val="10"/>
        <color rgb="FF23272E"/>
        <rFont val="Noto Sans CJK SC"/>
        <family val="2"/>
      </rPr>
      <t xml:space="preserve">（求人票）</t>
    </r>
  </si>
  <si>
    <t xml:space="preserve">残枠数は下段で管理</t>
  </si>
  <si>
    <r>
      <rPr>
        <b val="true"/>
        <sz val="10"/>
        <color rgb="FF23272E"/>
        <rFont val="Meiryo"/>
        <family val="0"/>
        <charset val="1"/>
      </rPr>
      <t xml:space="preserve">Recruitment Agreement</t>
    </r>
    <r>
      <rPr>
        <b val="true"/>
        <sz val="10"/>
        <color rgb="FF23272E"/>
        <rFont val="Noto Sans CJK SC"/>
        <family val="2"/>
      </rPr>
      <t xml:space="preserve">（募集契約）</t>
    </r>
  </si>
  <si>
    <t xml:space="preserve">送出機関ごとに締結。期限の定めは契約による</t>
  </si>
  <si>
    <r>
      <rPr>
        <b val="true"/>
        <sz val="12"/>
        <color rgb="FFFFFFFF"/>
        <rFont val="Meiryo"/>
        <family val="0"/>
        <charset val="1"/>
      </rPr>
      <t xml:space="preserve">3. </t>
    </r>
    <r>
      <rPr>
        <b val="true"/>
        <sz val="12"/>
        <color rgb="FFFFFFFF"/>
        <rFont val="Noto Sans CJK SC"/>
        <family val="2"/>
      </rPr>
      <t xml:space="preserve">受入れ枠の消化状況</t>
    </r>
  </si>
  <si>
    <r>
      <rPr>
        <b val="true"/>
        <sz val="10"/>
        <color rgb="FF23272E"/>
        <rFont val="Meiryo"/>
        <family val="0"/>
        <charset val="1"/>
      </rPr>
      <t xml:space="preserve">Job Order</t>
    </r>
    <r>
      <rPr>
        <b val="true"/>
        <sz val="10"/>
        <color rgb="FF23272E"/>
        <rFont val="Noto Sans CJK SC"/>
        <family val="2"/>
      </rPr>
      <t xml:space="preserve">の認証人数枠</t>
    </r>
  </si>
  <si>
    <t xml:space="preserve">認証を受けた人数枠を入力</t>
  </si>
  <si>
    <t xml:space="preserve">現在の在籍人数</t>
  </si>
  <si>
    <r>
      <rPr>
        <sz val="9"/>
        <color rgb="FF6B7280"/>
        <rFont val="Noto Sans CJK SC"/>
        <family val="2"/>
      </rPr>
      <t xml:space="preserve">シート</t>
    </r>
    <r>
      <rPr>
        <sz val="9"/>
        <color rgb="FF6B7280"/>
        <rFont val="Meiryo"/>
        <family val="0"/>
        <charset val="1"/>
      </rPr>
      <t xml:space="preserve">02</t>
    </r>
    <r>
      <rPr>
        <sz val="9"/>
        <color rgb="FF6B7280"/>
        <rFont val="Noto Sans CJK SC"/>
        <family val="2"/>
      </rPr>
      <t xml:space="preserve">から自動集計（退職者を除く）</t>
    </r>
  </si>
  <si>
    <t xml:space="preserve">残枠</t>
  </si>
  <si>
    <t xml:space="preserve">追加採用できる人数の目安</t>
  </si>
  <si>
    <r>
      <rPr>
        <b val="true"/>
        <sz val="12"/>
        <color rgb="FFFFFFFF"/>
        <rFont val="Meiryo"/>
        <family val="0"/>
        <charset val="1"/>
      </rPr>
      <t xml:space="preserve">4. </t>
    </r>
    <r>
      <rPr>
        <b val="true"/>
        <sz val="12"/>
        <color rgb="FFFFFFFF"/>
        <rFont val="Noto Sans CJK SC"/>
        <family val="2"/>
      </rPr>
      <t xml:space="preserve">年</t>
    </r>
    <r>
      <rPr>
        <b val="true"/>
        <sz val="12"/>
        <color rgb="FFFFFFFF"/>
        <rFont val="Meiryo"/>
        <family val="0"/>
        <charset val="1"/>
      </rPr>
      <t xml:space="preserve">1</t>
    </r>
    <r>
      <rPr>
        <b val="true"/>
        <sz val="12"/>
        <color rgb="FFFFFFFF"/>
        <rFont val="Noto Sans CJK SC"/>
        <family val="2"/>
      </rPr>
      <t xml:space="preserve">回見直す項目（最低賃金の改定時期に合わせると確実です）</t>
    </r>
  </si>
  <si>
    <t xml:space="preserve">チェック項目</t>
  </si>
  <si>
    <t xml:space="preserve">確認の観点</t>
  </si>
  <si>
    <t xml:space="preserve">最終確認日</t>
  </si>
  <si>
    <t xml:space="preserve">次回予定</t>
  </si>
  <si>
    <t xml:space="preserve">備考</t>
  </si>
  <si>
    <t xml:space="preserve">最低賃金の改定を賃金に反映したか</t>
  </si>
  <si>
    <t xml:space="preserve">改定後の賃金が認証時の給与条件と異なっていないか</t>
  </si>
  <si>
    <t xml:space="preserve">認証済み契約と現在の条件に差はないか</t>
  </si>
  <si>
    <r>
      <rPr>
        <sz val="9"/>
        <color rgb="FF4B5563"/>
        <rFont val="Noto Sans CJK SC"/>
        <family val="2"/>
      </rPr>
      <t xml:space="preserve">賃金・勤務地・職種・勤務時間の</t>
    </r>
    <r>
      <rPr>
        <sz val="9"/>
        <color rgb="FF4B5563"/>
        <rFont val="Meiryo"/>
        <family val="0"/>
        <charset val="1"/>
      </rPr>
      <t xml:space="preserve">4</t>
    </r>
    <r>
      <rPr>
        <sz val="9"/>
        <color rgb="FF4B5563"/>
        <rFont val="Noto Sans CJK SC"/>
        <family val="2"/>
      </rPr>
      <t xml:space="preserve">点を照合</t>
    </r>
  </si>
  <si>
    <t xml:space="preserve">会社情報（社名・所在地・代表者）に変更はないか</t>
  </si>
  <si>
    <t xml:space="preserve">変更があれば次の申請前に書類をそろえる</t>
  </si>
  <si>
    <r>
      <rPr>
        <sz val="10"/>
        <color rgb="FF23272E"/>
        <rFont val="Meiryo"/>
        <family val="0"/>
        <charset val="1"/>
      </rPr>
      <t xml:space="preserve">Job Order</t>
    </r>
    <r>
      <rPr>
        <sz val="10"/>
        <color rgb="FF23272E"/>
        <rFont val="Noto Sans CJK SC"/>
        <family val="2"/>
      </rPr>
      <t xml:space="preserve">の残枠は足りているか</t>
    </r>
  </si>
  <si>
    <t xml:space="preserve">翌年の採用計画と突き合わせる</t>
  </si>
  <si>
    <t xml:space="preserve">送出機関との契約内容に変更はないか</t>
  </si>
  <si>
    <t xml:space="preserve">管理費・返金条件・担当窓口</t>
  </si>
  <si>
    <r>
      <rPr>
        <sz val="10"/>
        <color rgb="FF23272E"/>
        <rFont val="Noto Sans CJK SC"/>
        <family val="2"/>
      </rPr>
      <t xml:space="preserve">在留期限が</t>
    </r>
    <r>
      <rPr>
        <sz val="10"/>
        <color rgb="FF23272E"/>
        <rFont val="Meiryo"/>
        <family val="0"/>
        <charset val="1"/>
      </rPr>
      <t xml:space="preserve">6</t>
    </r>
    <r>
      <rPr>
        <sz val="10"/>
        <color rgb="FF23272E"/>
        <rFont val="Noto Sans CJK SC"/>
        <family val="2"/>
      </rPr>
      <t xml:space="preserve">か月以内の方はいないか</t>
    </r>
  </si>
  <si>
    <r>
      <rPr>
        <sz val="9"/>
        <color rgb="FF4B5563"/>
        <rFont val="Noto Sans CJK SC"/>
        <family val="2"/>
      </rPr>
      <t xml:space="preserve">シート</t>
    </r>
    <r>
      <rPr>
        <sz val="9"/>
        <color rgb="FF4B5563"/>
        <rFont val="Meiryo"/>
        <family val="0"/>
        <charset val="1"/>
      </rPr>
      <t xml:space="preserve">02</t>
    </r>
    <r>
      <rPr>
        <sz val="9"/>
        <color rgb="FF4B5563"/>
        <rFont val="Noto Sans CJK SC"/>
        <family val="2"/>
      </rPr>
      <t xml:space="preserve">の更新アラートを確認</t>
    </r>
  </si>
  <si>
    <t xml:space="preserve">届出の提出漏れはないか</t>
  </si>
  <si>
    <t xml:space="preserve">定期・随時の届出。最新の運用要領で確認</t>
  </si>
  <si>
    <t xml:space="preserve">※「状況」欄は 未着手／確認中／完了 などを自由に入力してください。</t>
  </si>
  <si>
    <t xml:space="preserve">個人別管理台帳</t>
  </si>
  <si>
    <r>
      <rPr>
        <sz val="9"/>
        <color rgb="FF6B7280"/>
        <rFont val="Noto Sans CJK SC"/>
        <family val="2"/>
      </rPr>
      <t xml:space="preserve">うすい黄色＝入力欄／うすい灰色＝自動計算欄。</t>
    </r>
    <r>
      <rPr>
        <sz val="9"/>
        <color rgb="FF6B7280"/>
        <rFont val="Meiryo"/>
        <family val="0"/>
        <charset val="1"/>
      </rPr>
      <t xml:space="preserve">6</t>
    </r>
    <r>
      <rPr>
        <sz val="9"/>
        <color rgb="FF6B7280"/>
        <rFont val="Noto Sans CJK SC"/>
        <family val="2"/>
      </rPr>
      <t xml:space="preserve">行目は記入例です（削除可）。</t>
    </r>
  </si>
  <si>
    <t xml:space="preserve">氏名（ローマ字）</t>
  </si>
  <si>
    <t xml:space="preserve">在籍区分</t>
  </si>
  <si>
    <t xml:space="preserve">職種・業務区分</t>
  </si>
  <si>
    <r>
      <rPr>
        <b val="true"/>
        <sz val="9"/>
        <color rgb="FFFFFFFF"/>
        <rFont val="Noto Sans CJK SC"/>
        <family val="2"/>
      </rPr>
      <t xml:space="preserve">送出機関（</t>
    </r>
    <r>
      <rPr>
        <b val="true"/>
        <sz val="9"/>
        <color rgb="FFFFFFFF"/>
        <rFont val="Meiryo"/>
        <family val="0"/>
        <charset val="1"/>
      </rPr>
      <t xml:space="preserve">PRA</t>
    </r>
    <r>
      <rPr>
        <b val="true"/>
        <sz val="9"/>
        <color rgb="FFFFFFFF"/>
        <rFont val="Noto Sans CJK SC"/>
        <family val="2"/>
      </rPr>
      <t xml:space="preserve">）</t>
    </r>
  </si>
  <si>
    <t xml:space="preserve">月額管理費（円）</t>
  </si>
  <si>
    <t xml:space="preserve">就労開始日（自社）</t>
  </si>
  <si>
    <r>
      <rPr>
        <b val="true"/>
        <sz val="9"/>
        <color rgb="FFFFFFFF"/>
        <rFont val="Noto Sans CJK SC"/>
        <family val="2"/>
      </rPr>
      <t xml:space="preserve">特定技能</t>
    </r>
    <r>
      <rPr>
        <b val="true"/>
        <sz val="9"/>
        <color rgb="FFFFFFFF"/>
        <rFont val="Meiryo"/>
        <family val="0"/>
        <charset val="1"/>
      </rPr>
      <t xml:space="preserve">1</t>
    </r>
    <r>
      <rPr>
        <b val="true"/>
        <sz val="9"/>
        <color rgb="FFFFFFFF"/>
        <rFont val="Noto Sans CJK SC"/>
        <family val="2"/>
      </rPr>
      <t xml:space="preserve">号 通算開始日</t>
    </r>
  </si>
  <si>
    <t xml:space="preserve">通算 経過月数</t>
  </si>
  <si>
    <t xml:space="preserve">在留期限</t>
  </si>
  <si>
    <t xml:space="preserve">在留期限まで日数</t>
  </si>
  <si>
    <t xml:space="preserve">更新アラート</t>
  </si>
  <si>
    <r>
      <rPr>
        <b val="true"/>
        <sz val="9"/>
        <color rgb="FFFFFFFF"/>
        <rFont val="Meiryo"/>
        <family val="0"/>
        <charset val="1"/>
      </rPr>
      <t xml:space="preserve">OEC</t>
    </r>
    <r>
      <rPr>
        <b val="true"/>
        <sz val="9"/>
        <color rgb="FFFFFFFF"/>
        <rFont val="Noto Sans CJK SC"/>
        <family val="2"/>
      </rPr>
      <t xml:space="preserve">発給日</t>
    </r>
  </si>
  <si>
    <r>
      <rPr>
        <b val="true"/>
        <sz val="9"/>
        <color rgb="FFFFFFFF"/>
        <rFont val="Meiryo"/>
        <family val="0"/>
        <charset val="1"/>
      </rPr>
      <t xml:space="preserve">OEC</t>
    </r>
    <r>
      <rPr>
        <b val="true"/>
        <sz val="9"/>
        <color rgb="FFFFFFFF"/>
        <rFont val="Noto Sans CJK SC"/>
        <family val="2"/>
      </rPr>
      <t xml:space="preserve">有効期限</t>
    </r>
    <r>
      <rPr>
        <b val="true"/>
        <sz val="9"/>
        <color rgb="FFFFFFFF"/>
        <rFont val="Meiryo"/>
        <family val="0"/>
        <charset val="1"/>
      </rPr>
      <t xml:space="preserve">(60</t>
    </r>
    <r>
      <rPr>
        <b val="true"/>
        <sz val="9"/>
        <color rgb="FFFFFFFF"/>
        <rFont val="Noto Sans CJK SC"/>
        <family val="2"/>
      </rPr>
      <t xml:space="preserve">日</t>
    </r>
    <r>
      <rPr>
        <b val="true"/>
        <sz val="9"/>
        <color rgb="FFFFFFFF"/>
        <rFont val="Meiryo"/>
        <family val="0"/>
        <charset val="1"/>
      </rPr>
      <t xml:space="preserve">)</t>
    </r>
  </si>
  <si>
    <t xml:space="preserve">直近の賃金改定日</t>
  </si>
  <si>
    <t xml:space="preserve">認証済み契約との差異</t>
  </si>
  <si>
    <t xml:space="preserve">一時帰国予定</t>
  </si>
  <si>
    <t xml:space="preserve">退職日</t>
  </si>
  <si>
    <t xml:space="preserve">管理費 停止日</t>
  </si>
  <si>
    <t xml:space="preserve">SANTOS, MARIA CLARA</t>
  </si>
  <si>
    <t xml:space="preserve">○○工場</t>
  </si>
  <si>
    <t xml:space="preserve">飲食料品製造業</t>
  </si>
  <si>
    <t xml:space="preserve">ABC MANPOWER SERVICES INC.</t>
  </si>
  <si>
    <t xml:space="preserve">有（賃金改定）</t>
  </si>
  <si>
    <r>
      <rPr>
        <sz val="9"/>
        <color rgb="FF23272E"/>
        <rFont val="Meiryo"/>
        <family val="0"/>
        <charset val="1"/>
      </rPr>
      <t xml:space="preserve">2026/12/20</t>
    </r>
    <r>
      <rPr>
        <sz val="9"/>
        <color rgb="FF23272E"/>
        <rFont val="Noto Sans CJK SC"/>
        <family val="2"/>
      </rPr>
      <t xml:space="preserve">〜</t>
    </r>
    <r>
      <rPr>
        <sz val="9"/>
        <color rgb="FF23272E"/>
        <rFont val="Meiryo"/>
        <family val="0"/>
        <charset val="1"/>
      </rPr>
      <t xml:space="preserve">2027/01/05</t>
    </r>
  </si>
  <si>
    <r>
      <rPr>
        <sz val="9"/>
        <color rgb="FF6B7280"/>
        <rFont val="Meiryo"/>
        <family val="0"/>
        <charset val="1"/>
      </rPr>
      <t xml:space="preserve">※ OEC</t>
    </r>
    <r>
      <rPr>
        <sz val="9"/>
        <color rgb="FF6B7280"/>
        <rFont val="Noto Sans CJK SC"/>
        <family val="2"/>
      </rPr>
      <t xml:space="preserve">有効期限は発給日から</t>
    </r>
    <r>
      <rPr>
        <sz val="9"/>
        <color rgb="FF6B7280"/>
        <rFont val="Meiryo"/>
        <family val="0"/>
        <charset val="1"/>
      </rPr>
      <t xml:space="preserve">60</t>
    </r>
    <r>
      <rPr>
        <sz val="9"/>
        <color rgb="FF6B7280"/>
        <rFont val="Noto Sans CJK SC"/>
        <family val="2"/>
      </rPr>
      <t xml:space="preserve">日として自動計算しています。運用は最新情報をご確認ください。</t>
    </r>
  </si>
  <si>
    <t xml:space="preserve">※「認証済み契約との差異」は、賃金・勤務地・職種・勤務時間が認証時と変わっていないかを記録する欄です。</t>
  </si>
  <si>
    <t xml:space="preserve">送出機関・管理費一覧</t>
  </si>
  <si>
    <r>
      <rPr>
        <sz val="9"/>
        <color rgb="FF6B7280"/>
        <rFont val="Noto Sans CJK SC"/>
        <family val="2"/>
      </rPr>
      <t xml:space="preserve">送出機関名は、シート</t>
    </r>
    <r>
      <rPr>
        <sz val="9"/>
        <color rgb="FF6B7280"/>
        <rFont val="Meiryo"/>
        <family val="0"/>
        <charset val="1"/>
      </rPr>
      <t xml:space="preserve">02</t>
    </r>
    <r>
      <rPr>
        <sz val="9"/>
        <color rgb="FF6B7280"/>
        <rFont val="Noto Sans CJK SC"/>
        <family val="2"/>
      </rPr>
      <t xml:space="preserve">の表記と完全に同じにしてください（表記が違うと集計されません）。</t>
    </r>
  </si>
  <si>
    <r>
      <rPr>
        <b val="true"/>
        <sz val="10"/>
        <color rgb="FFFFFFFF"/>
        <rFont val="Noto Sans CJK SC"/>
        <family val="2"/>
      </rPr>
      <t xml:space="preserve">送出機関（</t>
    </r>
    <r>
      <rPr>
        <b val="true"/>
        <sz val="10"/>
        <color rgb="FFFFFFFF"/>
        <rFont val="Meiryo"/>
        <family val="0"/>
        <charset val="1"/>
      </rPr>
      <t xml:space="preserve">PRA</t>
    </r>
    <r>
      <rPr>
        <b val="true"/>
        <sz val="10"/>
        <color rgb="FFFFFFFF"/>
        <rFont val="Noto Sans CJK SC"/>
        <family val="2"/>
      </rPr>
      <t xml:space="preserve">）名</t>
    </r>
  </si>
  <si>
    <t xml:space="preserve">在籍人数</t>
  </si>
  <si>
    <t xml:space="preserve">月額管理費 合計</t>
  </si>
  <si>
    <t xml:space="preserve">年額 合計（目安）</t>
  </si>
  <si>
    <t xml:space="preserve">契約締結日</t>
  </si>
  <si>
    <t xml:space="preserve">備考（返金条件・担当窓口）</t>
  </si>
  <si>
    <t xml:space="preserve">早期離職時の返金条件を要確認</t>
  </si>
  <si>
    <t xml:space="preserve">合計</t>
  </si>
  <si>
    <r>
      <rPr>
        <sz val="9"/>
        <color rgb="FF6B7280"/>
        <rFont val="Noto Sans CJK SC"/>
        <family val="2"/>
      </rPr>
      <t xml:space="preserve">※ 退職された方は、シート</t>
    </r>
    <r>
      <rPr>
        <sz val="9"/>
        <color rgb="FF6B7280"/>
        <rFont val="Meiryo"/>
        <family val="0"/>
        <charset val="1"/>
      </rPr>
      <t xml:space="preserve">02</t>
    </r>
    <r>
      <rPr>
        <sz val="9"/>
        <color rgb="FF6B7280"/>
        <rFont val="Noto Sans CJK SC"/>
        <family val="2"/>
      </rPr>
      <t xml:space="preserve">の「退職日」を入力すると自動的に集計から外れます。</t>
    </r>
  </si>
  <si>
    <t xml:space="preserve">※ 管理費の停止日と、早期離職時の返金条件は、募集契約書の定めをご確認ください。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</si>
</sst>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/mm/dd"/>
    <numFmt numFmtId="166" formatCode="General"/>
    <numFmt numFmtId="167" formatCode="\¥#,##0"/>
    <numFmt numFmtId="168" formatCode="yyyy\-mm\-dd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C2B4A"/>
      <name val="Noto Sans CJK SC"/>
      <family val="2"/>
    </font>
    <font>
      <sz val="9"/>
      <color rgb="FF6B7280"/>
      <name val="Noto Sans CJK SC"/>
      <family val="2"/>
    </font>
    <font>
      <sz val="9"/>
      <color rgb="FF6B7280"/>
      <name val="Meiryo"/>
      <family val="0"/>
      <charset val="1"/>
    </font>
    <font>
      <b val="true"/>
      <sz val="11"/>
      <color rgb="FF1C2B4A"/>
      <name val="Noto Sans CJK SC"/>
      <family val="2"/>
    </font>
    <font>
      <sz val="10"/>
      <color rgb="FF23272E"/>
      <name val="Noto Sans CJK SC"/>
      <family val="2"/>
    </font>
    <font>
      <sz val="10"/>
      <color rgb="FF23272E"/>
      <name val="Meiryo"/>
      <family val="0"/>
      <charset val="1"/>
    </font>
    <font>
      <b val="true"/>
      <sz val="10"/>
      <color rgb="FF1C2B4A"/>
      <name val="Meiryo"/>
      <family val="0"/>
      <charset val="1"/>
    </font>
    <font>
      <b val="true"/>
      <sz val="10"/>
      <color rgb="FF1C2B4A"/>
      <name val="Noto Sans CJK SC"/>
      <family val="2"/>
    </font>
    <font>
      <b val="true"/>
      <sz val="10"/>
      <color rgb="FF23272E"/>
      <name val="Noto Sans CJK SC"/>
      <family val="2"/>
    </font>
    <font>
      <b val="true"/>
      <sz val="15"/>
      <color rgb="FF1C2B4A"/>
      <name val="Noto Sans CJK SC"/>
      <family val="2"/>
    </font>
    <font>
      <b val="true"/>
      <sz val="12"/>
      <color rgb="FFFFFFFF"/>
      <name val="Meiryo"/>
      <family val="0"/>
      <charset val="1"/>
    </font>
    <font>
      <b val="true"/>
      <sz val="12"/>
      <color rgb="FFFFFFFF"/>
      <name val="Noto Sans CJK SC"/>
      <family val="2"/>
    </font>
    <font>
      <b val="true"/>
      <sz val="10"/>
      <color rgb="FF23272E"/>
      <name val="Meiryo"/>
      <family val="0"/>
      <charset val="1"/>
    </font>
    <font>
      <b val="true"/>
      <sz val="10"/>
      <color rgb="FFFFFFFF"/>
      <name val="Noto Sans CJK SC"/>
      <family val="2"/>
    </font>
    <font>
      <b val="true"/>
      <sz val="11"/>
      <color rgb="FF23272E"/>
      <name val="Meiryo"/>
      <family val="0"/>
      <charset val="1"/>
    </font>
    <font>
      <sz val="9"/>
      <color rgb="FF4B5563"/>
      <name val="Noto Sans CJK SC"/>
      <family val="2"/>
    </font>
    <font>
      <sz val="9"/>
      <color rgb="FF4B5563"/>
      <name val="Meiryo"/>
      <family val="0"/>
      <charset val="1"/>
    </font>
    <font>
      <b val="true"/>
      <sz val="9"/>
      <color rgb="FFFFFFFF"/>
      <name val="Noto Sans CJK SC"/>
      <family val="2"/>
    </font>
    <font>
      <b val="true"/>
      <sz val="9"/>
      <color rgb="FFFFFFFF"/>
      <name val="Meiryo"/>
      <family val="0"/>
      <charset val="1"/>
    </font>
    <font>
      <sz val="9"/>
      <color rgb="FF23272E"/>
      <name val="Meiryo"/>
      <family val="0"/>
      <charset val="1"/>
    </font>
    <font>
      <sz val="9"/>
      <color rgb="FF23272E"/>
      <name val="Noto Sans CJK SC"/>
      <family val="2"/>
    </font>
    <font>
      <b val="true"/>
      <sz val="9"/>
      <color rgb="FF23272E"/>
      <name val="Meiryo"/>
      <family val="0"/>
      <charset val="1"/>
    </font>
    <font>
      <b val="true"/>
      <sz val="10"/>
      <color rgb="FFFFFFFF"/>
      <name val="Meiryo"/>
      <family val="0"/>
      <charset val="1"/>
    </font>
    <font>
      <b val="true"/>
      <sz val="11"/>
      <color rgb="FFFFFFFF"/>
      <name val="Noto Sans CJK SC"/>
      <family val="2"/>
    </font>
    <font>
      <b val="true"/>
      <sz val="11"/>
      <color rgb="FFFFFFFF"/>
      <name val="Meiry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2B428"/>
        <bgColor rgb="FFFF9900"/>
      </patternFill>
    </fill>
    <fill>
      <patternFill patternType="solid">
        <fgColor rgb="FFFFF9E3"/>
        <bgColor rgb="FFFFFFFF"/>
      </patternFill>
    </fill>
    <fill>
      <patternFill patternType="solid">
        <fgColor rgb="FFF1F3F6"/>
        <bgColor rgb="FFFFF9E3"/>
      </patternFill>
    </fill>
    <fill>
      <patternFill patternType="solid">
        <fgColor rgb="FF1C2B4A"/>
        <bgColor rgb="FF23272E"/>
      </patternFill>
    </fill>
    <fill>
      <patternFill patternType="solid">
        <fgColor rgb="FF2E4370"/>
        <bgColor rgb="FF4B556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DD4"/>
      </left>
      <right style="thin">
        <color rgb="FFC9CDD4"/>
      </right>
      <top style="thin">
        <color rgb="FFC9CDD4"/>
      </top>
      <bottom style="thin">
        <color rgb="FFC9CD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3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DD4"/>
      <rgbColor rgb="FF808080"/>
      <rgbColor rgb="FF9999FF"/>
      <rgbColor rgb="FF993366"/>
      <rgbColor rgb="FFFFF9E3"/>
      <rgbColor rgb="FFF1F3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2B428"/>
      <rgbColor rgb="FFFF9900"/>
      <rgbColor rgb="FFFF6600"/>
      <rgbColor rgb="FF6B7280"/>
      <rgbColor rgb="FF969696"/>
      <rgbColor rgb="FF1C2B4A"/>
      <rgbColor rgb="FF339966"/>
      <rgbColor rgb="FF003300"/>
      <rgbColor rgb="FF4B5563"/>
      <rgbColor rgb="FF993300"/>
      <rgbColor rgb="FF993366"/>
      <rgbColor rgb="FF2E4370"/>
      <rgbColor rgb="FF2327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82"/>
  </cols>
  <sheetData>
    <row r="2" customFormat="false" ht="25.5" hidden="false" customHeight="tru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5" customFormat="false" ht="19.5" hidden="false" customHeight="true" outlineLevel="0" collapsed="false">
      <c r="B5" s="3" t="s">
        <v>2</v>
      </c>
      <c r="C5" s="4"/>
    </row>
    <row r="6" customFormat="false" ht="15" hidden="false" customHeight="false" outlineLevel="0" collapsed="false">
      <c r="B6" s="5" t="s">
        <v>3</v>
      </c>
      <c r="C6" s="5"/>
    </row>
    <row r="7" customFormat="false" ht="15" hidden="false" customHeight="false" outlineLevel="0" collapsed="false">
      <c r="B7" s="6" t="s">
        <v>4</v>
      </c>
      <c r="C7" s="6"/>
    </row>
    <row r="8" customFormat="false" ht="15" hidden="false" customHeight="false" outlineLevel="0" collapsed="false">
      <c r="B8" s="5" t="s">
        <v>5</v>
      </c>
      <c r="C8" s="5"/>
    </row>
    <row r="10" customFormat="false" ht="19.5" hidden="false" customHeight="true" outlineLevel="0" collapsed="false">
      <c r="B10" s="3" t="s">
        <v>6</v>
      </c>
      <c r="C10" s="4"/>
    </row>
    <row r="11" customFormat="false" ht="15" hidden="false" customHeight="false" outlineLevel="0" collapsed="false">
      <c r="B11" s="7" t="s">
        <v>7</v>
      </c>
      <c r="C11" s="8" t="s">
        <v>8</v>
      </c>
    </row>
    <row r="12" customFormat="false" ht="15" hidden="false" customHeight="false" outlineLevel="0" collapsed="false">
      <c r="B12" s="7" t="s">
        <v>9</v>
      </c>
      <c r="C12" s="8" t="s">
        <v>10</v>
      </c>
    </row>
    <row r="13" customFormat="false" ht="15" hidden="false" customHeight="false" outlineLevel="0" collapsed="false">
      <c r="B13" s="7" t="s">
        <v>11</v>
      </c>
      <c r="C13" s="8" t="s">
        <v>12</v>
      </c>
    </row>
    <row r="15" customFormat="false" ht="19.5" hidden="false" customHeight="true" outlineLevel="0" collapsed="false">
      <c r="B15" s="3" t="s">
        <v>13</v>
      </c>
      <c r="C15" s="4"/>
    </row>
    <row r="16" customFormat="false" ht="15" hidden="false" customHeight="false" outlineLevel="0" collapsed="false">
      <c r="B16" s="9" t="s">
        <v>14</v>
      </c>
      <c r="C16" s="8" t="s">
        <v>15</v>
      </c>
    </row>
    <row r="17" customFormat="false" ht="15" hidden="false" customHeight="false" outlineLevel="0" collapsed="false">
      <c r="B17" s="10" t="s">
        <v>16</v>
      </c>
      <c r="C17" s="8" t="s">
        <v>17</v>
      </c>
    </row>
    <row r="19" customFormat="false" ht="19.5" hidden="false" customHeight="true" outlineLevel="0" collapsed="false">
      <c r="B19" s="3" t="s">
        <v>18</v>
      </c>
      <c r="C19" s="4"/>
    </row>
    <row r="20" customFormat="false" ht="15" hidden="false" customHeight="false" outlineLevel="0" collapsed="false">
      <c r="B20" s="11" t="s">
        <v>19</v>
      </c>
      <c r="C20" s="8" t="s">
        <v>20</v>
      </c>
    </row>
    <row r="21" customFormat="false" ht="15" hidden="false" customHeight="false" outlineLevel="0" collapsed="false">
      <c r="B21" s="11" t="s">
        <v>21</v>
      </c>
      <c r="C21" s="8" t="s">
        <v>22</v>
      </c>
    </row>
    <row r="22" customFormat="false" ht="15" hidden="false" customHeight="false" outlineLevel="0" collapsed="false">
      <c r="B22" s="11" t="s">
        <v>23</v>
      </c>
      <c r="C22" s="8" t="s">
        <v>24</v>
      </c>
    </row>
    <row r="23" customFormat="false" ht="15" hidden="false" customHeight="false" outlineLevel="0" collapsed="false">
      <c r="B23" s="11" t="s">
        <v>25</v>
      </c>
      <c r="C23" s="8" t="s">
        <v>26</v>
      </c>
    </row>
    <row r="24" customFormat="false" ht="15" hidden="false" customHeight="false" outlineLevel="0" collapsed="false">
      <c r="B24" s="11" t="s">
        <v>27</v>
      </c>
      <c r="C24" s="8" t="s">
        <v>28</v>
      </c>
    </row>
    <row r="26" customFormat="false" ht="19.5" hidden="false" customHeight="true" outlineLevel="0" collapsed="false">
      <c r="B26" s="3" t="s">
        <v>29</v>
      </c>
      <c r="C26" s="4"/>
    </row>
    <row r="27" customFormat="false" ht="15" hidden="false" customHeight="false" outlineLevel="0" collapsed="false">
      <c r="B27" s="5" t="s">
        <v>30</v>
      </c>
      <c r="C27" s="5"/>
    </row>
    <row r="28" customFormat="false" ht="15" hidden="false" customHeight="false" outlineLevel="0" collapsed="false">
      <c r="B28" s="5" t="s">
        <v>31</v>
      </c>
      <c r="C28" s="5"/>
    </row>
    <row r="29" customFormat="false" ht="15" hidden="false" customHeight="false" outlineLevel="0" collapsed="false">
      <c r="B29" s="5" t="s">
        <v>32</v>
      </c>
      <c r="C29" s="5"/>
    </row>
    <row r="30" customFormat="false" ht="15" hidden="false" customHeight="false" outlineLevel="0" collapsed="false">
      <c r="B30" s="5" t="s">
        <v>33</v>
      </c>
      <c r="C30" s="5"/>
    </row>
  </sheetData>
  <mergeCells count="9">
    <mergeCell ref="B2:C2"/>
    <mergeCell ref="B3:C3"/>
    <mergeCell ref="B6:C6"/>
    <mergeCell ref="B7:C7"/>
    <mergeCell ref="B8:C8"/>
    <mergeCell ref="B27:C27"/>
    <mergeCell ref="B28:C28"/>
    <mergeCell ref="B29:C29"/>
    <mergeCell ref="B30:C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5" min="4" style="0" width="16"/>
    <col collapsed="false" customWidth="true" hidden="false" outlineLevel="0" max="6" min="6" style="0" width="30"/>
    <col collapsed="false" customWidth="true" hidden="false" outlineLevel="0" max="7" min="7" style="0" width="22"/>
  </cols>
  <sheetData>
    <row r="2" customFormat="false" ht="18.55" hidden="false" customHeight="false" outlineLevel="0" collapsed="false">
      <c r="B2" s="12" t="s">
        <v>34</v>
      </c>
    </row>
    <row r="4" customFormat="false" ht="21.75" hidden="false" customHeight="true" outlineLevel="0" collapsed="false">
      <c r="B4" s="13" t="s">
        <v>35</v>
      </c>
      <c r="C4" s="14"/>
      <c r="D4" s="14"/>
      <c r="E4" s="14"/>
      <c r="F4" s="14"/>
      <c r="G4" s="14"/>
    </row>
    <row r="5" customFormat="false" ht="15" hidden="false" customHeight="false" outlineLevel="0" collapsed="false">
      <c r="B5" s="15" t="s">
        <v>36</v>
      </c>
      <c r="C5" s="16" t="s">
        <v>37</v>
      </c>
      <c r="D5" s="16"/>
    </row>
    <row r="6" customFormat="false" ht="15" hidden="false" customHeight="false" outlineLevel="0" collapsed="false">
      <c r="B6" s="15" t="s">
        <v>38</v>
      </c>
      <c r="C6" s="17" t="s">
        <v>39</v>
      </c>
      <c r="D6" s="17"/>
    </row>
    <row r="7" customFormat="false" ht="15" hidden="false" customHeight="false" outlineLevel="0" collapsed="false">
      <c r="B7" s="15" t="s">
        <v>40</v>
      </c>
      <c r="C7" s="16" t="s">
        <v>41</v>
      </c>
      <c r="D7" s="16"/>
    </row>
    <row r="8" customFormat="false" ht="15" hidden="false" customHeight="false" outlineLevel="0" collapsed="false">
      <c r="B8" s="15" t="s">
        <v>42</v>
      </c>
      <c r="C8" s="16" t="s">
        <v>43</v>
      </c>
      <c r="D8" s="16"/>
    </row>
    <row r="9" customFormat="false" ht="15" hidden="false" customHeight="false" outlineLevel="0" collapsed="false">
      <c r="B9" s="15" t="s">
        <v>44</v>
      </c>
      <c r="C9" s="17" t="s">
        <v>45</v>
      </c>
      <c r="D9" s="17"/>
    </row>
    <row r="10" customFormat="false" ht="15" hidden="false" customHeight="false" outlineLevel="0" collapsed="false">
      <c r="B10" s="15" t="s">
        <v>46</v>
      </c>
      <c r="C10" s="16" t="s">
        <v>47</v>
      </c>
      <c r="D10" s="16"/>
    </row>
    <row r="11" customFormat="false" ht="15" hidden="false" customHeight="false" outlineLevel="0" collapsed="false">
      <c r="B11" s="15" t="s">
        <v>48</v>
      </c>
      <c r="C11" s="16" t="s">
        <v>49</v>
      </c>
      <c r="D11" s="16"/>
    </row>
    <row r="12" customFormat="false" ht="15" hidden="false" customHeight="false" outlineLevel="0" collapsed="false">
      <c r="B12" s="18" t="s">
        <v>50</v>
      </c>
    </row>
    <row r="14" customFormat="false" ht="21.75" hidden="false" customHeight="true" outlineLevel="0" collapsed="false">
      <c r="B14" s="13" t="s">
        <v>51</v>
      </c>
      <c r="C14" s="14"/>
      <c r="D14" s="14"/>
      <c r="E14" s="14"/>
      <c r="F14" s="14"/>
      <c r="G14" s="14"/>
    </row>
    <row r="15" customFormat="false" ht="19.5" hidden="false" customHeight="true" outlineLevel="0" collapsed="false">
      <c r="B15" s="19" t="s">
        <v>52</v>
      </c>
      <c r="C15" s="19" t="s">
        <v>53</v>
      </c>
      <c r="D15" s="19" t="s">
        <v>54</v>
      </c>
      <c r="E15" s="19" t="s">
        <v>55</v>
      </c>
      <c r="F15" s="19" t="s">
        <v>56</v>
      </c>
      <c r="G15" s="19" t="s">
        <v>57</v>
      </c>
    </row>
    <row r="16" customFormat="false" ht="15" hidden="false" customHeight="false" outlineLevel="0" collapsed="false">
      <c r="B16" s="20" t="s">
        <v>58</v>
      </c>
      <c r="C16" s="21" t="n">
        <v>45383</v>
      </c>
      <c r="D16" s="21" t="n">
        <v>47208</v>
      </c>
      <c r="E16" s="22" t="n">
        <f aca="true">IF($D16="","",$D16-TODAY())</f>
        <v>983</v>
      </c>
      <c r="F16" s="23" t="str">
        <f aca="false">IF($E16="","",IF($E16&lt;0,"期限切れ",IF($E16&lt;=90,"要更新準備",IF($E16&lt;=180,"注意",""))))</f>
        <v/>
      </c>
      <c r="G16" s="24" t="s">
        <v>59</v>
      </c>
    </row>
    <row r="17" customFormat="false" ht="15" hidden="false" customHeight="false" outlineLevel="0" collapsed="false">
      <c r="B17" s="20" t="s">
        <v>60</v>
      </c>
      <c r="C17" s="21" t="n">
        <v>45383</v>
      </c>
      <c r="D17" s="21" t="n">
        <v>46477</v>
      </c>
      <c r="E17" s="22" t="n">
        <f aca="true">IF($D17="","",$D17-TODAY())</f>
        <v>252</v>
      </c>
      <c r="F17" s="23" t="str">
        <f aca="false">IF($E17="","",IF($E17&lt;0,"期限切れ",IF($E17&lt;=90,"要更新準備",IF($E17&lt;=180,"注意",""))))</f>
        <v/>
      </c>
      <c r="G17" s="24" t="s">
        <v>61</v>
      </c>
    </row>
    <row r="18" customFormat="false" ht="15" hidden="false" customHeight="false" outlineLevel="0" collapsed="false">
      <c r="B18" s="20" t="s">
        <v>62</v>
      </c>
      <c r="C18" s="21" t="n">
        <v>45366</v>
      </c>
      <c r="D18" s="21"/>
      <c r="E18" s="22" t="str">
        <f aca="true">IF($D18="","",$D18-TODAY())</f>
        <v/>
      </c>
      <c r="F18" s="23" t="str">
        <f aca="false">IF($E18="","",IF($E18&lt;0,"期限切れ",IF($E18&lt;=90,"要更新準備",IF($E18&lt;=180,"注意",""))))</f>
        <v/>
      </c>
      <c r="G18" s="24" t="s">
        <v>63</v>
      </c>
    </row>
    <row r="20" customFormat="false" ht="21.75" hidden="false" customHeight="true" outlineLevel="0" collapsed="false">
      <c r="B20" s="13" t="s">
        <v>64</v>
      </c>
      <c r="C20" s="14"/>
      <c r="D20" s="14"/>
      <c r="E20" s="14"/>
      <c r="F20" s="14"/>
      <c r="G20" s="14"/>
    </row>
    <row r="21" customFormat="false" ht="15" hidden="false" customHeight="false" outlineLevel="0" collapsed="false">
      <c r="B21" s="20" t="s">
        <v>65</v>
      </c>
      <c r="C21" s="25" t="n">
        <v>10</v>
      </c>
      <c r="D21" s="18" t="s">
        <v>66</v>
      </c>
    </row>
    <row r="22" customFormat="false" ht="15" hidden="false" customHeight="false" outlineLevel="0" collapsed="false">
      <c r="B22" s="15" t="s">
        <v>67</v>
      </c>
      <c r="C22" s="26" t="n">
        <f aca="false">COUNTIFS(02_個人別管理台帳!$C$6:$C$105,"在籍")</f>
        <v>1</v>
      </c>
      <c r="D22" s="18" t="s">
        <v>68</v>
      </c>
    </row>
    <row r="23" customFormat="false" ht="15" hidden="false" customHeight="false" outlineLevel="0" collapsed="false">
      <c r="B23" s="15" t="s">
        <v>69</v>
      </c>
      <c r="C23" s="26" t="n">
        <f aca="false">$C$21-$C$22</f>
        <v>9</v>
      </c>
      <c r="D23" s="18" t="s">
        <v>70</v>
      </c>
    </row>
    <row r="25" customFormat="false" ht="21.75" hidden="false" customHeight="true" outlineLevel="0" collapsed="false">
      <c r="B25" s="13" t="s">
        <v>71</v>
      </c>
      <c r="C25" s="14"/>
      <c r="D25" s="14"/>
      <c r="E25" s="14"/>
      <c r="F25" s="14"/>
      <c r="G25" s="14"/>
    </row>
    <row r="26" customFormat="false" ht="19.5" hidden="false" customHeight="true" outlineLevel="0" collapsed="false">
      <c r="B26" s="27" t="s">
        <v>72</v>
      </c>
      <c r="C26" s="27" t="s">
        <v>73</v>
      </c>
      <c r="D26" s="27" t="s">
        <v>74</v>
      </c>
      <c r="E26" s="27" t="s">
        <v>75</v>
      </c>
      <c r="F26" s="27" t="s">
        <v>56</v>
      </c>
      <c r="G26" s="27" t="s">
        <v>76</v>
      </c>
    </row>
    <row r="27" customFormat="false" ht="18" hidden="false" customHeight="true" outlineLevel="0" collapsed="false">
      <c r="B27" s="28" t="s">
        <v>77</v>
      </c>
      <c r="C27" s="29" t="s">
        <v>78</v>
      </c>
      <c r="D27" s="21"/>
      <c r="E27" s="21"/>
      <c r="F27" s="17"/>
      <c r="G27" s="17"/>
    </row>
    <row r="28" customFormat="false" ht="18" hidden="false" customHeight="true" outlineLevel="0" collapsed="false">
      <c r="B28" s="28" t="s">
        <v>79</v>
      </c>
      <c r="C28" s="29" t="s">
        <v>80</v>
      </c>
      <c r="D28" s="21"/>
      <c r="E28" s="21"/>
      <c r="F28" s="17"/>
      <c r="G28" s="17"/>
    </row>
    <row r="29" customFormat="false" ht="18" hidden="false" customHeight="true" outlineLevel="0" collapsed="false">
      <c r="B29" s="28" t="s">
        <v>81</v>
      </c>
      <c r="C29" s="29" t="s">
        <v>82</v>
      </c>
      <c r="D29" s="21"/>
      <c r="E29" s="21"/>
      <c r="F29" s="17"/>
      <c r="G29" s="17"/>
    </row>
    <row r="30" customFormat="false" ht="18" hidden="false" customHeight="true" outlineLevel="0" collapsed="false">
      <c r="B30" s="30" t="s">
        <v>83</v>
      </c>
      <c r="C30" s="29" t="s">
        <v>84</v>
      </c>
      <c r="D30" s="21"/>
      <c r="E30" s="21"/>
      <c r="F30" s="17"/>
      <c r="G30" s="17"/>
    </row>
    <row r="31" customFormat="false" ht="18" hidden="false" customHeight="true" outlineLevel="0" collapsed="false">
      <c r="B31" s="28" t="s">
        <v>85</v>
      </c>
      <c r="C31" s="29" t="s">
        <v>86</v>
      </c>
      <c r="D31" s="21"/>
      <c r="E31" s="21"/>
      <c r="F31" s="17"/>
      <c r="G31" s="17"/>
    </row>
    <row r="32" customFormat="false" ht="18" hidden="false" customHeight="true" outlineLevel="0" collapsed="false">
      <c r="B32" s="28" t="s">
        <v>87</v>
      </c>
      <c r="C32" s="29" t="s">
        <v>88</v>
      </c>
      <c r="D32" s="21"/>
      <c r="E32" s="21"/>
      <c r="F32" s="17"/>
      <c r="G32" s="17"/>
    </row>
    <row r="33" customFormat="false" ht="18" hidden="false" customHeight="true" outlineLevel="0" collapsed="false">
      <c r="B33" s="28" t="s">
        <v>89</v>
      </c>
      <c r="C33" s="29" t="s">
        <v>90</v>
      </c>
      <c r="D33" s="21"/>
      <c r="E33" s="21"/>
      <c r="F33" s="17"/>
      <c r="G33" s="17"/>
    </row>
    <row r="34" customFormat="false" ht="15" hidden="false" customHeight="false" outlineLevel="0" collapsed="false">
      <c r="B34" s="18" t="s">
        <v>91</v>
      </c>
    </row>
  </sheetData>
  <mergeCells count="7">
    <mergeCell ref="C5:D5"/>
    <mergeCell ref="C6:D6"/>
    <mergeCell ref="C7:D7"/>
    <mergeCell ref="C8:D8"/>
    <mergeCell ref="C9:D9"/>
    <mergeCell ref="C10:D10"/>
    <mergeCell ref="C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U1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22"/>
    <col collapsed="false" customWidth="true" hidden="false" outlineLevel="0" max="3" min="3" style="0" width="10"/>
    <col collapsed="false" customWidth="true" hidden="false" outlineLevel="0" max="5" min="4" style="0" width="18"/>
    <col collapsed="false" customWidth="true" hidden="false" outlineLevel="0" max="6" min="6" style="0" width="22"/>
    <col collapsed="false" customWidth="true" hidden="false" outlineLevel="0" max="7" min="7" style="0" width="14"/>
    <col collapsed="false" customWidth="true" hidden="false" outlineLevel="0" max="8" min="8" style="0" width="15"/>
    <col collapsed="false" customWidth="true" hidden="false" outlineLevel="0" max="9" min="9" style="0" width="18"/>
    <col collapsed="false" customWidth="true" hidden="false" outlineLevel="0" max="10" min="10" style="0" width="12"/>
    <col collapsed="false" customWidth="true" hidden="false" outlineLevel="0" max="14" min="11" style="0" width="14"/>
    <col collapsed="false" customWidth="true" hidden="false" outlineLevel="0" max="15" min="15" style="0" width="16"/>
    <col collapsed="false" customWidth="true" hidden="false" outlineLevel="0" max="16" min="16" style="0" width="15"/>
    <col collapsed="false" customWidth="true" hidden="false" outlineLevel="0" max="17" min="17" style="0" width="18"/>
    <col collapsed="false" customWidth="true" hidden="false" outlineLevel="0" max="20" min="18" style="0" width="14"/>
    <col collapsed="false" customWidth="true" hidden="false" outlineLevel="0" max="21" min="21" style="0" width="26"/>
  </cols>
  <sheetData>
    <row r="2" customFormat="false" ht="18.55" hidden="false" customHeight="false" outlineLevel="0" collapsed="false">
      <c r="B2" s="12" t="s">
        <v>92</v>
      </c>
    </row>
    <row r="3" customFormat="false" ht="15" hidden="false" customHeight="false" outlineLevel="0" collapsed="false">
      <c r="B3" s="18" t="s">
        <v>93</v>
      </c>
    </row>
    <row r="5" customFormat="false" ht="33.75" hidden="false" customHeight="true" outlineLevel="0" collapsed="false">
      <c r="B5" s="31" t="s">
        <v>94</v>
      </c>
      <c r="C5" s="31" t="s">
        <v>95</v>
      </c>
      <c r="D5" s="31" t="s">
        <v>46</v>
      </c>
      <c r="E5" s="31" t="s">
        <v>96</v>
      </c>
      <c r="F5" s="31" t="s">
        <v>97</v>
      </c>
      <c r="G5" s="31" t="s">
        <v>98</v>
      </c>
      <c r="H5" s="31" t="s">
        <v>99</v>
      </c>
      <c r="I5" s="31" t="s">
        <v>100</v>
      </c>
      <c r="J5" s="31" t="s">
        <v>101</v>
      </c>
      <c r="K5" s="31" t="s">
        <v>102</v>
      </c>
      <c r="L5" s="31" t="s">
        <v>103</v>
      </c>
      <c r="M5" s="31" t="s">
        <v>104</v>
      </c>
      <c r="N5" s="32" t="s">
        <v>105</v>
      </c>
      <c r="O5" s="32" t="s">
        <v>106</v>
      </c>
      <c r="P5" s="31" t="s">
        <v>107</v>
      </c>
      <c r="Q5" s="31" t="s">
        <v>108</v>
      </c>
      <c r="R5" s="31" t="s">
        <v>109</v>
      </c>
      <c r="S5" s="31" t="s">
        <v>110</v>
      </c>
      <c r="T5" s="31" t="s">
        <v>111</v>
      </c>
      <c r="U5" s="31" t="s">
        <v>76</v>
      </c>
    </row>
    <row r="6" customFormat="false" ht="15" hidden="false" customHeight="false" outlineLevel="0" collapsed="false">
      <c r="B6" s="33" t="s">
        <v>112</v>
      </c>
      <c r="C6" s="34" t="str">
        <f aca="false">IF($B6="","",IF($S6&lt;&gt;"","退職","在籍"))</f>
        <v>在籍</v>
      </c>
      <c r="D6" s="35" t="s">
        <v>113</v>
      </c>
      <c r="E6" s="35" t="s">
        <v>114</v>
      </c>
      <c r="F6" s="33" t="s">
        <v>115</v>
      </c>
      <c r="G6" s="36" t="n">
        <v>8000</v>
      </c>
      <c r="H6" s="37" t="n">
        <v>45444</v>
      </c>
      <c r="I6" s="37" t="n">
        <v>45444</v>
      </c>
      <c r="J6" s="34" t="n">
        <f aca="true">IF($I6="","",IFERROR(DATEDIF($I6,TODAY(),"M"),""))</f>
        <v>25</v>
      </c>
      <c r="K6" s="37" t="n">
        <v>46538</v>
      </c>
      <c r="L6" s="34" t="n">
        <f aca="true">IF($K6="","",$K6-TODAY())</f>
        <v>313</v>
      </c>
      <c r="M6" s="38" t="str">
        <f aca="false">IF($L6="","",IF($L6&lt;0,"期限切れ",IF($L6&lt;=90,"要更新準備",IF($L6&lt;=180,"注意",""))))</f>
        <v/>
      </c>
      <c r="N6" s="37" t="n">
        <v>45432</v>
      </c>
      <c r="O6" s="39" t="n">
        <f aca="false">IF($N6="","",$N6+60)</f>
        <v>45492</v>
      </c>
      <c r="P6" s="40" t="n">
        <v>45931</v>
      </c>
      <c r="Q6" s="35" t="s">
        <v>116</v>
      </c>
      <c r="R6" s="33" t="s">
        <v>117</v>
      </c>
      <c r="S6" s="37"/>
      <c r="T6" s="37"/>
      <c r="U6" s="33"/>
    </row>
    <row r="7" customFormat="false" ht="15" hidden="false" customHeight="false" outlineLevel="0" collapsed="false">
      <c r="B7" s="33"/>
      <c r="C7" s="34" t="str">
        <f aca="false">IF($B7="","",IF($S7&lt;&gt;"","退職","在籍"))</f>
        <v/>
      </c>
      <c r="D7" s="33"/>
      <c r="E7" s="33"/>
      <c r="F7" s="33"/>
      <c r="G7" s="36"/>
      <c r="H7" s="37"/>
      <c r="I7" s="37"/>
      <c r="J7" s="34" t="str">
        <f aca="true">IF($I7="","",IFERROR(DATEDIF($I7,TODAY(),"M"),""))</f>
        <v/>
      </c>
      <c r="K7" s="37"/>
      <c r="L7" s="34" t="str">
        <f aca="true">IF($K7="","",$K7-TODAY())</f>
        <v/>
      </c>
      <c r="M7" s="38" t="str">
        <f aca="false">IF($L7="","",IF($L7&lt;0,"期限切れ",IF($L7&lt;=90,"要更新準備",IF($L7&lt;=180,"注意",""))))</f>
        <v/>
      </c>
      <c r="N7" s="37"/>
      <c r="O7" s="39" t="str">
        <f aca="false">IF($N7="","",$N7+60)</f>
        <v/>
      </c>
      <c r="P7" s="33"/>
      <c r="Q7" s="33"/>
      <c r="R7" s="33"/>
      <c r="S7" s="37"/>
      <c r="T7" s="37"/>
      <c r="U7" s="33"/>
    </row>
    <row r="8" customFormat="false" ht="15" hidden="false" customHeight="false" outlineLevel="0" collapsed="false">
      <c r="B8" s="33"/>
      <c r="C8" s="34" t="str">
        <f aca="false">IF($B8="","",IF($S8&lt;&gt;"","退職","在籍"))</f>
        <v/>
      </c>
      <c r="D8" s="33"/>
      <c r="E8" s="33"/>
      <c r="F8" s="33"/>
      <c r="G8" s="36"/>
      <c r="H8" s="37"/>
      <c r="I8" s="37"/>
      <c r="J8" s="34" t="str">
        <f aca="true">IF($I8="","",IFERROR(DATEDIF($I8,TODAY(),"M"),""))</f>
        <v/>
      </c>
      <c r="K8" s="37"/>
      <c r="L8" s="34" t="str">
        <f aca="true">IF($K8="","",$K8-TODAY())</f>
        <v/>
      </c>
      <c r="M8" s="38" t="str">
        <f aca="false">IF($L8="","",IF($L8&lt;0,"期限切れ",IF($L8&lt;=90,"要更新準備",IF($L8&lt;=180,"注意",""))))</f>
        <v/>
      </c>
      <c r="N8" s="37"/>
      <c r="O8" s="39" t="str">
        <f aca="false">IF($N8="","",$N8+60)</f>
        <v/>
      </c>
      <c r="P8" s="33"/>
      <c r="Q8" s="33"/>
      <c r="R8" s="33"/>
      <c r="S8" s="37"/>
      <c r="T8" s="37"/>
      <c r="U8" s="33"/>
    </row>
    <row r="9" customFormat="false" ht="15" hidden="false" customHeight="false" outlineLevel="0" collapsed="false">
      <c r="B9" s="33"/>
      <c r="C9" s="34" t="str">
        <f aca="false">IF($B9="","",IF($S9&lt;&gt;"","退職","在籍"))</f>
        <v/>
      </c>
      <c r="D9" s="33"/>
      <c r="E9" s="33"/>
      <c r="F9" s="33"/>
      <c r="G9" s="36"/>
      <c r="H9" s="37"/>
      <c r="I9" s="37"/>
      <c r="J9" s="34" t="str">
        <f aca="true">IF($I9="","",IFERROR(DATEDIF($I9,TODAY(),"M"),""))</f>
        <v/>
      </c>
      <c r="K9" s="37"/>
      <c r="L9" s="34" t="str">
        <f aca="true">IF($K9="","",$K9-TODAY())</f>
        <v/>
      </c>
      <c r="M9" s="38" t="str">
        <f aca="false">IF($L9="","",IF($L9&lt;0,"期限切れ",IF($L9&lt;=90,"要更新準備",IF($L9&lt;=180,"注意",""))))</f>
        <v/>
      </c>
      <c r="N9" s="37"/>
      <c r="O9" s="39" t="str">
        <f aca="false">IF($N9="","",$N9+60)</f>
        <v/>
      </c>
      <c r="P9" s="33"/>
      <c r="Q9" s="33"/>
      <c r="R9" s="33"/>
      <c r="S9" s="37"/>
      <c r="T9" s="37"/>
      <c r="U9" s="33"/>
    </row>
    <row r="10" customFormat="false" ht="15" hidden="false" customHeight="false" outlineLevel="0" collapsed="false">
      <c r="B10" s="33"/>
      <c r="C10" s="34" t="str">
        <f aca="false">IF($B10="","",IF($S10&lt;&gt;"","退職","在籍"))</f>
        <v/>
      </c>
      <c r="D10" s="33"/>
      <c r="E10" s="33"/>
      <c r="F10" s="33"/>
      <c r="G10" s="36"/>
      <c r="H10" s="37"/>
      <c r="I10" s="37"/>
      <c r="J10" s="34" t="str">
        <f aca="true">IF($I10="","",IFERROR(DATEDIF($I10,TODAY(),"M"),""))</f>
        <v/>
      </c>
      <c r="K10" s="37"/>
      <c r="L10" s="34" t="str">
        <f aca="true">IF($K10="","",$K10-TODAY())</f>
        <v/>
      </c>
      <c r="M10" s="38" t="str">
        <f aca="false">IF($L10="","",IF($L10&lt;0,"期限切れ",IF($L10&lt;=90,"要更新準備",IF($L10&lt;=180,"注意",""))))</f>
        <v/>
      </c>
      <c r="N10" s="37"/>
      <c r="O10" s="39" t="str">
        <f aca="false">IF($N10="","",$N10+60)</f>
        <v/>
      </c>
      <c r="P10" s="33"/>
      <c r="Q10" s="33"/>
      <c r="R10" s="33"/>
      <c r="S10" s="37"/>
      <c r="T10" s="37"/>
      <c r="U10" s="33"/>
    </row>
    <row r="11" customFormat="false" ht="15" hidden="false" customHeight="false" outlineLevel="0" collapsed="false">
      <c r="B11" s="33"/>
      <c r="C11" s="34" t="str">
        <f aca="false">IF($B11="","",IF($S11&lt;&gt;"","退職","在籍"))</f>
        <v/>
      </c>
      <c r="D11" s="33"/>
      <c r="E11" s="33"/>
      <c r="F11" s="33"/>
      <c r="G11" s="36"/>
      <c r="H11" s="37"/>
      <c r="I11" s="37"/>
      <c r="J11" s="34" t="str">
        <f aca="true">IF($I11="","",IFERROR(DATEDIF($I11,TODAY(),"M"),""))</f>
        <v/>
      </c>
      <c r="K11" s="37"/>
      <c r="L11" s="34" t="str">
        <f aca="true">IF($K11="","",$K11-TODAY())</f>
        <v/>
      </c>
      <c r="M11" s="38" t="str">
        <f aca="false">IF($L11="","",IF($L11&lt;0,"期限切れ",IF($L11&lt;=90,"要更新準備",IF($L11&lt;=180,"注意",""))))</f>
        <v/>
      </c>
      <c r="N11" s="37"/>
      <c r="O11" s="39" t="str">
        <f aca="false">IF($N11="","",$N11+60)</f>
        <v/>
      </c>
      <c r="P11" s="33"/>
      <c r="Q11" s="33"/>
      <c r="R11" s="33"/>
      <c r="S11" s="37"/>
      <c r="T11" s="37"/>
      <c r="U11" s="33"/>
    </row>
    <row r="12" customFormat="false" ht="15" hidden="false" customHeight="false" outlineLevel="0" collapsed="false">
      <c r="B12" s="33"/>
      <c r="C12" s="34" t="str">
        <f aca="false">IF($B12="","",IF($S12&lt;&gt;"","退職","在籍"))</f>
        <v/>
      </c>
      <c r="D12" s="33"/>
      <c r="E12" s="33"/>
      <c r="F12" s="33"/>
      <c r="G12" s="36"/>
      <c r="H12" s="37"/>
      <c r="I12" s="37"/>
      <c r="J12" s="34" t="str">
        <f aca="true">IF($I12="","",IFERROR(DATEDIF($I12,TODAY(),"M"),""))</f>
        <v/>
      </c>
      <c r="K12" s="37"/>
      <c r="L12" s="34" t="str">
        <f aca="true">IF($K12="","",$K12-TODAY())</f>
        <v/>
      </c>
      <c r="M12" s="38" t="str">
        <f aca="false">IF($L12="","",IF($L12&lt;0,"期限切れ",IF($L12&lt;=90,"要更新準備",IF($L12&lt;=180,"注意",""))))</f>
        <v/>
      </c>
      <c r="N12" s="37"/>
      <c r="O12" s="39" t="str">
        <f aca="false">IF($N12="","",$N12+60)</f>
        <v/>
      </c>
      <c r="P12" s="33"/>
      <c r="Q12" s="33"/>
      <c r="R12" s="33"/>
      <c r="S12" s="37"/>
      <c r="T12" s="37"/>
      <c r="U12" s="33"/>
    </row>
    <row r="13" customFormat="false" ht="15" hidden="false" customHeight="false" outlineLevel="0" collapsed="false">
      <c r="B13" s="33"/>
      <c r="C13" s="34" t="str">
        <f aca="false">IF($B13="","",IF($S13&lt;&gt;"","退職","在籍"))</f>
        <v/>
      </c>
      <c r="D13" s="33"/>
      <c r="E13" s="33"/>
      <c r="F13" s="33"/>
      <c r="G13" s="36"/>
      <c r="H13" s="37"/>
      <c r="I13" s="37"/>
      <c r="J13" s="34" t="str">
        <f aca="true">IF($I13="","",IFERROR(DATEDIF($I13,TODAY(),"M"),""))</f>
        <v/>
      </c>
      <c r="K13" s="37"/>
      <c r="L13" s="34" t="str">
        <f aca="true">IF($K13="","",$K13-TODAY())</f>
        <v/>
      </c>
      <c r="M13" s="38" t="str">
        <f aca="false">IF($L13="","",IF($L13&lt;0,"期限切れ",IF($L13&lt;=90,"要更新準備",IF($L13&lt;=180,"注意",""))))</f>
        <v/>
      </c>
      <c r="N13" s="37"/>
      <c r="O13" s="39" t="str">
        <f aca="false">IF($N13="","",$N13+60)</f>
        <v/>
      </c>
      <c r="P13" s="33"/>
      <c r="Q13" s="33"/>
      <c r="R13" s="33"/>
      <c r="S13" s="37"/>
      <c r="T13" s="37"/>
      <c r="U13" s="33"/>
    </row>
    <row r="14" customFormat="false" ht="15" hidden="false" customHeight="false" outlineLevel="0" collapsed="false">
      <c r="B14" s="33"/>
      <c r="C14" s="34" t="str">
        <f aca="false">IF($B14="","",IF($S14&lt;&gt;"","退職","在籍"))</f>
        <v/>
      </c>
      <c r="D14" s="33"/>
      <c r="E14" s="33"/>
      <c r="F14" s="33"/>
      <c r="G14" s="36"/>
      <c r="H14" s="37"/>
      <c r="I14" s="37"/>
      <c r="J14" s="34" t="str">
        <f aca="true">IF($I14="","",IFERROR(DATEDIF($I14,TODAY(),"M"),""))</f>
        <v/>
      </c>
      <c r="K14" s="37"/>
      <c r="L14" s="34" t="str">
        <f aca="true">IF($K14="","",$K14-TODAY())</f>
        <v/>
      </c>
      <c r="M14" s="38" t="str">
        <f aca="false">IF($L14="","",IF($L14&lt;0,"期限切れ",IF($L14&lt;=90,"要更新準備",IF($L14&lt;=180,"注意",""))))</f>
        <v/>
      </c>
      <c r="N14" s="37"/>
      <c r="O14" s="39" t="str">
        <f aca="false">IF($N14="","",$N14+60)</f>
        <v/>
      </c>
      <c r="P14" s="33"/>
      <c r="Q14" s="33"/>
      <c r="R14" s="33"/>
      <c r="S14" s="37"/>
      <c r="T14" s="37"/>
      <c r="U14" s="33"/>
    </row>
    <row r="15" customFormat="false" ht="15" hidden="false" customHeight="false" outlineLevel="0" collapsed="false">
      <c r="B15" s="33"/>
      <c r="C15" s="34" t="str">
        <f aca="false">IF($B15="","",IF($S15&lt;&gt;"","退職","在籍"))</f>
        <v/>
      </c>
      <c r="D15" s="33"/>
      <c r="E15" s="33"/>
      <c r="F15" s="33"/>
      <c r="G15" s="36"/>
      <c r="H15" s="37"/>
      <c r="I15" s="37"/>
      <c r="J15" s="34" t="str">
        <f aca="true">IF($I15="","",IFERROR(DATEDIF($I15,TODAY(),"M"),""))</f>
        <v/>
      </c>
      <c r="K15" s="37"/>
      <c r="L15" s="34" t="str">
        <f aca="true">IF($K15="","",$K15-TODAY())</f>
        <v/>
      </c>
      <c r="M15" s="38" t="str">
        <f aca="false">IF($L15="","",IF($L15&lt;0,"期限切れ",IF($L15&lt;=90,"要更新準備",IF($L15&lt;=180,"注意",""))))</f>
        <v/>
      </c>
      <c r="N15" s="37"/>
      <c r="O15" s="39" t="str">
        <f aca="false">IF($N15="","",$N15+60)</f>
        <v/>
      </c>
      <c r="P15" s="33"/>
      <c r="Q15" s="33"/>
      <c r="R15" s="33"/>
      <c r="S15" s="37"/>
      <c r="T15" s="37"/>
      <c r="U15" s="33"/>
    </row>
    <row r="16" customFormat="false" ht="15" hidden="false" customHeight="false" outlineLevel="0" collapsed="false">
      <c r="B16" s="33"/>
      <c r="C16" s="34" t="str">
        <f aca="false">IF($B16="","",IF($S16&lt;&gt;"","退職","在籍"))</f>
        <v/>
      </c>
      <c r="D16" s="33"/>
      <c r="E16" s="33"/>
      <c r="F16" s="33"/>
      <c r="G16" s="36"/>
      <c r="H16" s="37"/>
      <c r="I16" s="37"/>
      <c r="J16" s="34" t="str">
        <f aca="true">IF($I16="","",IFERROR(DATEDIF($I16,TODAY(),"M"),""))</f>
        <v/>
      </c>
      <c r="K16" s="37"/>
      <c r="L16" s="34" t="str">
        <f aca="true">IF($K16="","",$K16-TODAY())</f>
        <v/>
      </c>
      <c r="M16" s="38" t="str">
        <f aca="false">IF($L16="","",IF($L16&lt;0,"期限切れ",IF($L16&lt;=90,"要更新準備",IF($L16&lt;=180,"注意",""))))</f>
        <v/>
      </c>
      <c r="N16" s="37"/>
      <c r="O16" s="39" t="str">
        <f aca="false">IF($N16="","",$N16+60)</f>
        <v/>
      </c>
      <c r="P16" s="33"/>
      <c r="Q16" s="33"/>
      <c r="R16" s="33"/>
      <c r="S16" s="37"/>
      <c r="T16" s="37"/>
      <c r="U16" s="33"/>
    </row>
    <row r="17" customFormat="false" ht="15" hidden="false" customHeight="false" outlineLevel="0" collapsed="false">
      <c r="B17" s="33"/>
      <c r="C17" s="34" t="str">
        <f aca="false">IF($B17="","",IF($S17&lt;&gt;"","退職","在籍"))</f>
        <v/>
      </c>
      <c r="D17" s="33"/>
      <c r="E17" s="33"/>
      <c r="F17" s="33"/>
      <c r="G17" s="36"/>
      <c r="H17" s="37"/>
      <c r="I17" s="37"/>
      <c r="J17" s="34" t="str">
        <f aca="true">IF($I17="","",IFERROR(DATEDIF($I17,TODAY(),"M"),""))</f>
        <v/>
      </c>
      <c r="K17" s="37"/>
      <c r="L17" s="34" t="str">
        <f aca="true">IF($K17="","",$K17-TODAY())</f>
        <v/>
      </c>
      <c r="M17" s="38" t="str">
        <f aca="false">IF($L17="","",IF($L17&lt;0,"期限切れ",IF($L17&lt;=90,"要更新準備",IF($L17&lt;=180,"注意",""))))</f>
        <v/>
      </c>
      <c r="N17" s="37"/>
      <c r="O17" s="39" t="str">
        <f aca="false">IF($N17="","",$N17+60)</f>
        <v/>
      </c>
      <c r="P17" s="33"/>
      <c r="Q17" s="33"/>
      <c r="R17" s="33"/>
      <c r="S17" s="37"/>
      <c r="T17" s="37"/>
      <c r="U17" s="33"/>
    </row>
    <row r="18" customFormat="false" ht="15" hidden="false" customHeight="false" outlineLevel="0" collapsed="false">
      <c r="B18" s="33"/>
      <c r="C18" s="34" t="str">
        <f aca="false">IF($B18="","",IF($S18&lt;&gt;"","退職","在籍"))</f>
        <v/>
      </c>
      <c r="D18" s="33"/>
      <c r="E18" s="33"/>
      <c r="F18" s="33"/>
      <c r="G18" s="36"/>
      <c r="H18" s="37"/>
      <c r="I18" s="37"/>
      <c r="J18" s="34" t="str">
        <f aca="true">IF($I18="","",IFERROR(DATEDIF($I18,TODAY(),"M"),""))</f>
        <v/>
      </c>
      <c r="K18" s="37"/>
      <c r="L18" s="34" t="str">
        <f aca="true">IF($K18="","",$K18-TODAY())</f>
        <v/>
      </c>
      <c r="M18" s="38" t="str">
        <f aca="false">IF($L18="","",IF($L18&lt;0,"期限切れ",IF($L18&lt;=90,"要更新準備",IF($L18&lt;=180,"注意",""))))</f>
        <v/>
      </c>
      <c r="N18" s="37"/>
      <c r="O18" s="39" t="str">
        <f aca="false">IF($N18="","",$N18+60)</f>
        <v/>
      </c>
      <c r="P18" s="33"/>
      <c r="Q18" s="33"/>
      <c r="R18" s="33"/>
      <c r="S18" s="37"/>
      <c r="T18" s="37"/>
      <c r="U18" s="33"/>
    </row>
    <row r="19" customFormat="false" ht="15" hidden="false" customHeight="false" outlineLevel="0" collapsed="false">
      <c r="B19" s="33"/>
      <c r="C19" s="34" t="str">
        <f aca="false">IF($B19="","",IF($S19&lt;&gt;"","退職","在籍"))</f>
        <v/>
      </c>
      <c r="D19" s="33"/>
      <c r="E19" s="33"/>
      <c r="F19" s="33"/>
      <c r="G19" s="36"/>
      <c r="H19" s="37"/>
      <c r="I19" s="37"/>
      <c r="J19" s="34" t="str">
        <f aca="true">IF($I19="","",IFERROR(DATEDIF($I19,TODAY(),"M"),""))</f>
        <v/>
      </c>
      <c r="K19" s="37"/>
      <c r="L19" s="34" t="str">
        <f aca="true">IF($K19="","",$K19-TODAY())</f>
        <v/>
      </c>
      <c r="M19" s="38" t="str">
        <f aca="false">IF($L19="","",IF($L19&lt;0,"期限切れ",IF($L19&lt;=90,"要更新準備",IF($L19&lt;=180,"注意",""))))</f>
        <v/>
      </c>
      <c r="N19" s="37"/>
      <c r="O19" s="39" t="str">
        <f aca="false">IF($N19="","",$N19+60)</f>
        <v/>
      </c>
      <c r="P19" s="33"/>
      <c r="Q19" s="33"/>
      <c r="R19" s="33"/>
      <c r="S19" s="37"/>
      <c r="T19" s="37"/>
      <c r="U19" s="33"/>
    </row>
    <row r="20" customFormat="false" ht="15" hidden="false" customHeight="false" outlineLevel="0" collapsed="false">
      <c r="B20" s="33"/>
      <c r="C20" s="34" t="str">
        <f aca="false">IF($B20="","",IF($S20&lt;&gt;"","退職","在籍"))</f>
        <v/>
      </c>
      <c r="D20" s="33"/>
      <c r="E20" s="33"/>
      <c r="F20" s="33"/>
      <c r="G20" s="36"/>
      <c r="H20" s="37"/>
      <c r="I20" s="37"/>
      <c r="J20" s="34" t="str">
        <f aca="true">IF($I20="","",IFERROR(DATEDIF($I20,TODAY(),"M"),""))</f>
        <v/>
      </c>
      <c r="K20" s="37"/>
      <c r="L20" s="34" t="str">
        <f aca="true">IF($K20="","",$K20-TODAY())</f>
        <v/>
      </c>
      <c r="M20" s="38" t="str">
        <f aca="false">IF($L20="","",IF($L20&lt;0,"期限切れ",IF($L20&lt;=90,"要更新準備",IF($L20&lt;=180,"注意",""))))</f>
        <v/>
      </c>
      <c r="N20" s="37"/>
      <c r="O20" s="39" t="str">
        <f aca="false">IF($N20="","",$N20+60)</f>
        <v/>
      </c>
      <c r="P20" s="33"/>
      <c r="Q20" s="33"/>
      <c r="R20" s="33"/>
      <c r="S20" s="37"/>
      <c r="T20" s="37"/>
      <c r="U20" s="33"/>
    </row>
    <row r="21" customFormat="false" ht="15" hidden="false" customHeight="false" outlineLevel="0" collapsed="false">
      <c r="B21" s="33"/>
      <c r="C21" s="34" t="str">
        <f aca="false">IF($B21="","",IF($S21&lt;&gt;"","退職","在籍"))</f>
        <v/>
      </c>
      <c r="D21" s="33"/>
      <c r="E21" s="33"/>
      <c r="F21" s="33"/>
      <c r="G21" s="36"/>
      <c r="H21" s="37"/>
      <c r="I21" s="37"/>
      <c r="J21" s="34" t="str">
        <f aca="true">IF($I21="","",IFERROR(DATEDIF($I21,TODAY(),"M"),""))</f>
        <v/>
      </c>
      <c r="K21" s="37"/>
      <c r="L21" s="34" t="str">
        <f aca="true">IF($K21="","",$K21-TODAY())</f>
        <v/>
      </c>
      <c r="M21" s="38" t="str">
        <f aca="false">IF($L21="","",IF($L21&lt;0,"期限切れ",IF($L21&lt;=90,"要更新準備",IF($L21&lt;=180,"注意",""))))</f>
        <v/>
      </c>
      <c r="N21" s="37"/>
      <c r="O21" s="39" t="str">
        <f aca="false">IF($N21="","",$N21+60)</f>
        <v/>
      </c>
      <c r="P21" s="33"/>
      <c r="Q21" s="33"/>
      <c r="R21" s="33"/>
      <c r="S21" s="37"/>
      <c r="T21" s="37"/>
      <c r="U21" s="33"/>
    </row>
    <row r="22" customFormat="false" ht="15" hidden="false" customHeight="false" outlineLevel="0" collapsed="false">
      <c r="B22" s="33"/>
      <c r="C22" s="34" t="str">
        <f aca="false">IF($B22="","",IF($S22&lt;&gt;"","退職","在籍"))</f>
        <v/>
      </c>
      <c r="D22" s="33"/>
      <c r="E22" s="33"/>
      <c r="F22" s="33"/>
      <c r="G22" s="36"/>
      <c r="H22" s="37"/>
      <c r="I22" s="37"/>
      <c r="J22" s="34" t="str">
        <f aca="true">IF($I22="","",IFERROR(DATEDIF($I22,TODAY(),"M"),""))</f>
        <v/>
      </c>
      <c r="K22" s="37"/>
      <c r="L22" s="34" t="str">
        <f aca="true">IF($K22="","",$K22-TODAY())</f>
        <v/>
      </c>
      <c r="M22" s="38" t="str">
        <f aca="false">IF($L22="","",IF($L22&lt;0,"期限切れ",IF($L22&lt;=90,"要更新準備",IF($L22&lt;=180,"注意",""))))</f>
        <v/>
      </c>
      <c r="N22" s="37"/>
      <c r="O22" s="39" t="str">
        <f aca="false">IF($N22="","",$N22+60)</f>
        <v/>
      </c>
      <c r="P22" s="33"/>
      <c r="Q22" s="33"/>
      <c r="R22" s="33"/>
      <c r="S22" s="37"/>
      <c r="T22" s="37"/>
      <c r="U22" s="33"/>
    </row>
    <row r="23" customFormat="false" ht="15" hidden="false" customHeight="false" outlineLevel="0" collapsed="false">
      <c r="B23" s="33"/>
      <c r="C23" s="34" t="str">
        <f aca="false">IF($B23="","",IF($S23&lt;&gt;"","退職","在籍"))</f>
        <v/>
      </c>
      <c r="D23" s="33"/>
      <c r="E23" s="33"/>
      <c r="F23" s="33"/>
      <c r="G23" s="36"/>
      <c r="H23" s="37"/>
      <c r="I23" s="37"/>
      <c r="J23" s="34" t="str">
        <f aca="true">IF($I23="","",IFERROR(DATEDIF($I23,TODAY(),"M"),""))</f>
        <v/>
      </c>
      <c r="K23" s="37"/>
      <c r="L23" s="34" t="str">
        <f aca="true">IF($K23="","",$K23-TODAY())</f>
        <v/>
      </c>
      <c r="M23" s="38" t="str">
        <f aca="false">IF($L23="","",IF($L23&lt;0,"期限切れ",IF($L23&lt;=90,"要更新準備",IF($L23&lt;=180,"注意",""))))</f>
        <v/>
      </c>
      <c r="N23" s="37"/>
      <c r="O23" s="39" t="str">
        <f aca="false">IF($N23="","",$N23+60)</f>
        <v/>
      </c>
      <c r="P23" s="33"/>
      <c r="Q23" s="33"/>
      <c r="R23" s="33"/>
      <c r="S23" s="37"/>
      <c r="T23" s="37"/>
      <c r="U23" s="33"/>
    </row>
    <row r="24" customFormat="false" ht="15" hidden="false" customHeight="false" outlineLevel="0" collapsed="false">
      <c r="B24" s="33"/>
      <c r="C24" s="34" t="str">
        <f aca="false">IF($B24="","",IF($S24&lt;&gt;"","退職","在籍"))</f>
        <v/>
      </c>
      <c r="D24" s="33"/>
      <c r="E24" s="33"/>
      <c r="F24" s="33"/>
      <c r="G24" s="36"/>
      <c r="H24" s="37"/>
      <c r="I24" s="37"/>
      <c r="J24" s="34" t="str">
        <f aca="true">IF($I24="","",IFERROR(DATEDIF($I24,TODAY(),"M"),""))</f>
        <v/>
      </c>
      <c r="K24" s="37"/>
      <c r="L24" s="34" t="str">
        <f aca="true">IF($K24="","",$K24-TODAY())</f>
        <v/>
      </c>
      <c r="M24" s="38" t="str">
        <f aca="false">IF($L24="","",IF($L24&lt;0,"期限切れ",IF($L24&lt;=90,"要更新準備",IF($L24&lt;=180,"注意",""))))</f>
        <v/>
      </c>
      <c r="N24" s="37"/>
      <c r="O24" s="39" t="str">
        <f aca="false">IF($N24="","",$N24+60)</f>
        <v/>
      </c>
      <c r="P24" s="33"/>
      <c r="Q24" s="33"/>
      <c r="R24" s="33"/>
      <c r="S24" s="37"/>
      <c r="T24" s="37"/>
      <c r="U24" s="33"/>
    </row>
    <row r="25" customFormat="false" ht="15" hidden="false" customHeight="false" outlineLevel="0" collapsed="false">
      <c r="B25" s="33"/>
      <c r="C25" s="34" t="str">
        <f aca="false">IF($B25="","",IF($S25&lt;&gt;"","退職","在籍"))</f>
        <v/>
      </c>
      <c r="D25" s="33"/>
      <c r="E25" s="33"/>
      <c r="F25" s="33"/>
      <c r="G25" s="36"/>
      <c r="H25" s="37"/>
      <c r="I25" s="37"/>
      <c r="J25" s="34" t="str">
        <f aca="true">IF($I25="","",IFERROR(DATEDIF($I25,TODAY(),"M"),""))</f>
        <v/>
      </c>
      <c r="K25" s="37"/>
      <c r="L25" s="34" t="str">
        <f aca="true">IF($K25="","",$K25-TODAY())</f>
        <v/>
      </c>
      <c r="M25" s="38" t="str">
        <f aca="false">IF($L25="","",IF($L25&lt;0,"期限切れ",IF($L25&lt;=90,"要更新準備",IF($L25&lt;=180,"注意",""))))</f>
        <v/>
      </c>
      <c r="N25" s="37"/>
      <c r="O25" s="39" t="str">
        <f aca="false">IF($N25="","",$N25+60)</f>
        <v/>
      </c>
      <c r="P25" s="33"/>
      <c r="Q25" s="33"/>
      <c r="R25" s="33"/>
      <c r="S25" s="37"/>
      <c r="T25" s="37"/>
      <c r="U25" s="33"/>
    </row>
    <row r="26" customFormat="false" ht="15" hidden="false" customHeight="false" outlineLevel="0" collapsed="false">
      <c r="B26" s="33"/>
      <c r="C26" s="34" t="str">
        <f aca="false">IF($B26="","",IF($S26&lt;&gt;"","退職","在籍"))</f>
        <v/>
      </c>
      <c r="D26" s="33"/>
      <c r="E26" s="33"/>
      <c r="F26" s="33"/>
      <c r="G26" s="36"/>
      <c r="H26" s="37"/>
      <c r="I26" s="37"/>
      <c r="J26" s="34" t="str">
        <f aca="true">IF($I26="","",IFERROR(DATEDIF($I26,TODAY(),"M"),""))</f>
        <v/>
      </c>
      <c r="K26" s="37"/>
      <c r="L26" s="34" t="str">
        <f aca="true">IF($K26="","",$K26-TODAY())</f>
        <v/>
      </c>
      <c r="M26" s="38" t="str">
        <f aca="false">IF($L26="","",IF($L26&lt;0,"期限切れ",IF($L26&lt;=90,"要更新準備",IF($L26&lt;=180,"注意",""))))</f>
        <v/>
      </c>
      <c r="N26" s="37"/>
      <c r="O26" s="39" t="str">
        <f aca="false">IF($N26="","",$N26+60)</f>
        <v/>
      </c>
      <c r="P26" s="33"/>
      <c r="Q26" s="33"/>
      <c r="R26" s="33"/>
      <c r="S26" s="37"/>
      <c r="T26" s="37"/>
      <c r="U26" s="33"/>
    </row>
    <row r="27" customFormat="false" ht="15" hidden="false" customHeight="false" outlineLevel="0" collapsed="false">
      <c r="B27" s="33"/>
      <c r="C27" s="34" t="str">
        <f aca="false">IF($B27="","",IF($S27&lt;&gt;"","退職","在籍"))</f>
        <v/>
      </c>
      <c r="D27" s="33"/>
      <c r="E27" s="33"/>
      <c r="F27" s="33"/>
      <c r="G27" s="36"/>
      <c r="H27" s="37"/>
      <c r="I27" s="37"/>
      <c r="J27" s="34" t="str">
        <f aca="true">IF($I27="","",IFERROR(DATEDIF($I27,TODAY(),"M"),""))</f>
        <v/>
      </c>
      <c r="K27" s="37"/>
      <c r="L27" s="34" t="str">
        <f aca="true">IF($K27="","",$K27-TODAY())</f>
        <v/>
      </c>
      <c r="M27" s="38" t="str">
        <f aca="false">IF($L27="","",IF($L27&lt;0,"期限切れ",IF($L27&lt;=90,"要更新準備",IF($L27&lt;=180,"注意",""))))</f>
        <v/>
      </c>
      <c r="N27" s="37"/>
      <c r="O27" s="39" t="str">
        <f aca="false">IF($N27="","",$N27+60)</f>
        <v/>
      </c>
      <c r="P27" s="33"/>
      <c r="Q27" s="33"/>
      <c r="R27" s="33"/>
      <c r="S27" s="37"/>
      <c r="T27" s="37"/>
      <c r="U27" s="33"/>
    </row>
    <row r="28" customFormat="false" ht="15" hidden="false" customHeight="false" outlineLevel="0" collapsed="false">
      <c r="B28" s="33"/>
      <c r="C28" s="34" t="str">
        <f aca="false">IF($B28="","",IF($S28&lt;&gt;"","退職","在籍"))</f>
        <v/>
      </c>
      <c r="D28" s="33"/>
      <c r="E28" s="33"/>
      <c r="F28" s="33"/>
      <c r="G28" s="36"/>
      <c r="H28" s="37"/>
      <c r="I28" s="37"/>
      <c r="J28" s="34" t="str">
        <f aca="true">IF($I28="","",IFERROR(DATEDIF($I28,TODAY(),"M"),""))</f>
        <v/>
      </c>
      <c r="K28" s="37"/>
      <c r="L28" s="34" t="str">
        <f aca="true">IF($K28="","",$K28-TODAY())</f>
        <v/>
      </c>
      <c r="M28" s="38" t="str">
        <f aca="false">IF($L28="","",IF($L28&lt;0,"期限切れ",IF($L28&lt;=90,"要更新準備",IF($L28&lt;=180,"注意",""))))</f>
        <v/>
      </c>
      <c r="N28" s="37"/>
      <c r="O28" s="39" t="str">
        <f aca="false">IF($N28="","",$N28+60)</f>
        <v/>
      </c>
      <c r="P28" s="33"/>
      <c r="Q28" s="33"/>
      <c r="R28" s="33"/>
      <c r="S28" s="37"/>
      <c r="T28" s="37"/>
      <c r="U28" s="33"/>
    </row>
    <row r="29" customFormat="false" ht="15" hidden="false" customHeight="false" outlineLevel="0" collapsed="false">
      <c r="B29" s="33"/>
      <c r="C29" s="34" t="str">
        <f aca="false">IF($B29="","",IF($S29&lt;&gt;"","退職","在籍"))</f>
        <v/>
      </c>
      <c r="D29" s="33"/>
      <c r="E29" s="33"/>
      <c r="F29" s="33"/>
      <c r="G29" s="36"/>
      <c r="H29" s="37"/>
      <c r="I29" s="37"/>
      <c r="J29" s="34" t="str">
        <f aca="true">IF($I29="","",IFERROR(DATEDIF($I29,TODAY(),"M"),""))</f>
        <v/>
      </c>
      <c r="K29" s="37"/>
      <c r="L29" s="34" t="str">
        <f aca="true">IF($K29="","",$K29-TODAY())</f>
        <v/>
      </c>
      <c r="M29" s="38" t="str">
        <f aca="false">IF($L29="","",IF($L29&lt;0,"期限切れ",IF($L29&lt;=90,"要更新準備",IF($L29&lt;=180,"注意",""))))</f>
        <v/>
      </c>
      <c r="N29" s="37"/>
      <c r="O29" s="39" t="str">
        <f aca="false">IF($N29="","",$N29+60)</f>
        <v/>
      </c>
      <c r="P29" s="33"/>
      <c r="Q29" s="33"/>
      <c r="R29" s="33"/>
      <c r="S29" s="37"/>
      <c r="T29" s="37"/>
      <c r="U29" s="33"/>
    </row>
    <row r="30" customFormat="false" ht="15" hidden="false" customHeight="false" outlineLevel="0" collapsed="false">
      <c r="B30" s="33"/>
      <c r="C30" s="34" t="str">
        <f aca="false">IF($B30="","",IF($S30&lt;&gt;"","退職","在籍"))</f>
        <v/>
      </c>
      <c r="D30" s="33"/>
      <c r="E30" s="33"/>
      <c r="F30" s="33"/>
      <c r="G30" s="36"/>
      <c r="H30" s="37"/>
      <c r="I30" s="37"/>
      <c r="J30" s="34" t="str">
        <f aca="true">IF($I30="","",IFERROR(DATEDIF($I30,TODAY(),"M"),""))</f>
        <v/>
      </c>
      <c r="K30" s="37"/>
      <c r="L30" s="34" t="str">
        <f aca="true">IF($K30="","",$K30-TODAY())</f>
        <v/>
      </c>
      <c r="M30" s="38" t="str">
        <f aca="false">IF($L30="","",IF($L30&lt;0,"期限切れ",IF($L30&lt;=90,"要更新準備",IF($L30&lt;=180,"注意",""))))</f>
        <v/>
      </c>
      <c r="N30" s="37"/>
      <c r="O30" s="39" t="str">
        <f aca="false">IF($N30="","",$N30+60)</f>
        <v/>
      </c>
      <c r="P30" s="33"/>
      <c r="Q30" s="33"/>
      <c r="R30" s="33"/>
      <c r="S30" s="37"/>
      <c r="T30" s="37"/>
      <c r="U30" s="33"/>
    </row>
    <row r="31" customFormat="false" ht="15" hidden="false" customHeight="false" outlineLevel="0" collapsed="false">
      <c r="B31" s="33"/>
      <c r="C31" s="34" t="str">
        <f aca="false">IF($B31="","",IF($S31&lt;&gt;"","退職","在籍"))</f>
        <v/>
      </c>
      <c r="D31" s="33"/>
      <c r="E31" s="33"/>
      <c r="F31" s="33"/>
      <c r="G31" s="36"/>
      <c r="H31" s="37"/>
      <c r="I31" s="37"/>
      <c r="J31" s="34" t="str">
        <f aca="true">IF($I31="","",IFERROR(DATEDIF($I31,TODAY(),"M"),""))</f>
        <v/>
      </c>
      <c r="K31" s="37"/>
      <c r="L31" s="34" t="str">
        <f aca="true">IF($K31="","",$K31-TODAY())</f>
        <v/>
      </c>
      <c r="M31" s="38" t="str">
        <f aca="false">IF($L31="","",IF($L31&lt;0,"期限切れ",IF($L31&lt;=90,"要更新準備",IF($L31&lt;=180,"注意",""))))</f>
        <v/>
      </c>
      <c r="N31" s="37"/>
      <c r="O31" s="39" t="str">
        <f aca="false">IF($N31="","",$N31+60)</f>
        <v/>
      </c>
      <c r="P31" s="33"/>
      <c r="Q31" s="33"/>
      <c r="R31" s="33"/>
      <c r="S31" s="37"/>
      <c r="T31" s="37"/>
      <c r="U31" s="33"/>
    </row>
    <row r="32" customFormat="false" ht="15" hidden="false" customHeight="false" outlineLevel="0" collapsed="false">
      <c r="B32" s="33"/>
      <c r="C32" s="34" t="str">
        <f aca="false">IF($B32="","",IF($S32&lt;&gt;"","退職","在籍"))</f>
        <v/>
      </c>
      <c r="D32" s="33"/>
      <c r="E32" s="33"/>
      <c r="F32" s="33"/>
      <c r="G32" s="36"/>
      <c r="H32" s="37"/>
      <c r="I32" s="37"/>
      <c r="J32" s="34" t="str">
        <f aca="true">IF($I32="","",IFERROR(DATEDIF($I32,TODAY(),"M"),""))</f>
        <v/>
      </c>
      <c r="K32" s="37"/>
      <c r="L32" s="34" t="str">
        <f aca="true">IF($K32="","",$K32-TODAY())</f>
        <v/>
      </c>
      <c r="M32" s="38" t="str">
        <f aca="false">IF($L32="","",IF($L32&lt;0,"期限切れ",IF($L32&lt;=90,"要更新準備",IF($L32&lt;=180,"注意",""))))</f>
        <v/>
      </c>
      <c r="N32" s="37"/>
      <c r="O32" s="39" t="str">
        <f aca="false">IF($N32="","",$N32+60)</f>
        <v/>
      </c>
      <c r="P32" s="33"/>
      <c r="Q32" s="33"/>
      <c r="R32" s="33"/>
      <c r="S32" s="37"/>
      <c r="T32" s="37"/>
      <c r="U32" s="33"/>
    </row>
    <row r="33" customFormat="false" ht="15" hidden="false" customHeight="false" outlineLevel="0" collapsed="false">
      <c r="B33" s="33"/>
      <c r="C33" s="34" t="str">
        <f aca="false">IF($B33="","",IF($S33&lt;&gt;"","退職","在籍"))</f>
        <v/>
      </c>
      <c r="D33" s="33"/>
      <c r="E33" s="33"/>
      <c r="F33" s="33"/>
      <c r="G33" s="36"/>
      <c r="H33" s="37"/>
      <c r="I33" s="37"/>
      <c r="J33" s="34" t="str">
        <f aca="true">IF($I33="","",IFERROR(DATEDIF($I33,TODAY(),"M"),""))</f>
        <v/>
      </c>
      <c r="K33" s="37"/>
      <c r="L33" s="34" t="str">
        <f aca="true">IF($K33="","",$K33-TODAY())</f>
        <v/>
      </c>
      <c r="M33" s="38" t="str">
        <f aca="false">IF($L33="","",IF($L33&lt;0,"期限切れ",IF($L33&lt;=90,"要更新準備",IF($L33&lt;=180,"注意",""))))</f>
        <v/>
      </c>
      <c r="N33" s="37"/>
      <c r="O33" s="39" t="str">
        <f aca="false">IF($N33="","",$N33+60)</f>
        <v/>
      </c>
      <c r="P33" s="33"/>
      <c r="Q33" s="33"/>
      <c r="R33" s="33"/>
      <c r="S33" s="37"/>
      <c r="T33" s="37"/>
      <c r="U33" s="33"/>
    </row>
    <row r="34" customFormat="false" ht="15" hidden="false" customHeight="false" outlineLevel="0" collapsed="false">
      <c r="B34" s="33"/>
      <c r="C34" s="34" t="str">
        <f aca="false">IF($B34="","",IF($S34&lt;&gt;"","退職","在籍"))</f>
        <v/>
      </c>
      <c r="D34" s="33"/>
      <c r="E34" s="33"/>
      <c r="F34" s="33"/>
      <c r="G34" s="36"/>
      <c r="H34" s="37"/>
      <c r="I34" s="37"/>
      <c r="J34" s="34" t="str">
        <f aca="true">IF($I34="","",IFERROR(DATEDIF($I34,TODAY(),"M"),""))</f>
        <v/>
      </c>
      <c r="K34" s="37"/>
      <c r="L34" s="34" t="str">
        <f aca="true">IF($K34="","",$K34-TODAY())</f>
        <v/>
      </c>
      <c r="M34" s="38" t="str">
        <f aca="false">IF($L34="","",IF($L34&lt;0,"期限切れ",IF($L34&lt;=90,"要更新準備",IF($L34&lt;=180,"注意",""))))</f>
        <v/>
      </c>
      <c r="N34" s="37"/>
      <c r="O34" s="39" t="str">
        <f aca="false">IF($N34="","",$N34+60)</f>
        <v/>
      </c>
      <c r="P34" s="33"/>
      <c r="Q34" s="33"/>
      <c r="R34" s="33"/>
      <c r="S34" s="37"/>
      <c r="T34" s="37"/>
      <c r="U34" s="33"/>
    </row>
    <row r="35" customFormat="false" ht="15" hidden="false" customHeight="false" outlineLevel="0" collapsed="false">
      <c r="B35" s="33"/>
      <c r="C35" s="34" t="str">
        <f aca="false">IF($B35="","",IF($S35&lt;&gt;"","退職","在籍"))</f>
        <v/>
      </c>
      <c r="D35" s="33"/>
      <c r="E35" s="33"/>
      <c r="F35" s="33"/>
      <c r="G35" s="36"/>
      <c r="H35" s="37"/>
      <c r="I35" s="37"/>
      <c r="J35" s="34" t="str">
        <f aca="true">IF($I35="","",IFERROR(DATEDIF($I35,TODAY(),"M"),""))</f>
        <v/>
      </c>
      <c r="K35" s="37"/>
      <c r="L35" s="34" t="str">
        <f aca="true">IF($K35="","",$K35-TODAY())</f>
        <v/>
      </c>
      <c r="M35" s="38" t="str">
        <f aca="false">IF($L35="","",IF($L35&lt;0,"期限切れ",IF($L35&lt;=90,"要更新準備",IF($L35&lt;=180,"注意",""))))</f>
        <v/>
      </c>
      <c r="N35" s="37"/>
      <c r="O35" s="39" t="str">
        <f aca="false">IF($N35="","",$N35+60)</f>
        <v/>
      </c>
      <c r="P35" s="33"/>
      <c r="Q35" s="33"/>
      <c r="R35" s="33"/>
      <c r="S35" s="37"/>
      <c r="T35" s="37"/>
      <c r="U35" s="33"/>
    </row>
    <row r="36" customFormat="false" ht="15" hidden="false" customHeight="false" outlineLevel="0" collapsed="false">
      <c r="B36" s="33"/>
      <c r="C36" s="34" t="str">
        <f aca="false">IF($B36="","",IF($S36&lt;&gt;"","退職","在籍"))</f>
        <v/>
      </c>
      <c r="D36" s="33"/>
      <c r="E36" s="33"/>
      <c r="F36" s="33"/>
      <c r="G36" s="36"/>
      <c r="H36" s="37"/>
      <c r="I36" s="37"/>
      <c r="J36" s="34" t="str">
        <f aca="true">IF($I36="","",IFERROR(DATEDIF($I36,TODAY(),"M"),""))</f>
        <v/>
      </c>
      <c r="K36" s="37"/>
      <c r="L36" s="34" t="str">
        <f aca="true">IF($K36="","",$K36-TODAY())</f>
        <v/>
      </c>
      <c r="M36" s="38" t="str">
        <f aca="false">IF($L36="","",IF($L36&lt;0,"期限切れ",IF($L36&lt;=90,"要更新準備",IF($L36&lt;=180,"注意",""))))</f>
        <v/>
      </c>
      <c r="N36" s="37"/>
      <c r="O36" s="39" t="str">
        <f aca="false">IF($N36="","",$N36+60)</f>
        <v/>
      </c>
      <c r="P36" s="33"/>
      <c r="Q36" s="33"/>
      <c r="R36" s="33"/>
      <c r="S36" s="37"/>
      <c r="T36" s="37"/>
      <c r="U36" s="33"/>
    </row>
    <row r="37" customFormat="false" ht="15" hidden="false" customHeight="false" outlineLevel="0" collapsed="false">
      <c r="B37" s="33"/>
      <c r="C37" s="34" t="str">
        <f aca="false">IF($B37="","",IF($S37&lt;&gt;"","退職","在籍"))</f>
        <v/>
      </c>
      <c r="D37" s="33"/>
      <c r="E37" s="33"/>
      <c r="F37" s="33"/>
      <c r="G37" s="36"/>
      <c r="H37" s="37"/>
      <c r="I37" s="37"/>
      <c r="J37" s="34" t="str">
        <f aca="true">IF($I37="","",IFERROR(DATEDIF($I37,TODAY(),"M"),""))</f>
        <v/>
      </c>
      <c r="K37" s="37"/>
      <c r="L37" s="34" t="str">
        <f aca="true">IF($K37="","",$K37-TODAY())</f>
        <v/>
      </c>
      <c r="M37" s="38" t="str">
        <f aca="false">IF($L37="","",IF($L37&lt;0,"期限切れ",IF($L37&lt;=90,"要更新準備",IF($L37&lt;=180,"注意",""))))</f>
        <v/>
      </c>
      <c r="N37" s="37"/>
      <c r="O37" s="39" t="str">
        <f aca="false">IF($N37="","",$N37+60)</f>
        <v/>
      </c>
      <c r="P37" s="33"/>
      <c r="Q37" s="33"/>
      <c r="R37" s="33"/>
      <c r="S37" s="37"/>
      <c r="T37" s="37"/>
      <c r="U37" s="33"/>
    </row>
    <row r="38" customFormat="false" ht="15" hidden="false" customHeight="false" outlineLevel="0" collapsed="false">
      <c r="B38" s="33"/>
      <c r="C38" s="34" t="str">
        <f aca="false">IF($B38="","",IF($S38&lt;&gt;"","退職","在籍"))</f>
        <v/>
      </c>
      <c r="D38" s="33"/>
      <c r="E38" s="33"/>
      <c r="F38" s="33"/>
      <c r="G38" s="36"/>
      <c r="H38" s="37"/>
      <c r="I38" s="37"/>
      <c r="J38" s="34" t="str">
        <f aca="true">IF($I38="","",IFERROR(DATEDIF($I38,TODAY(),"M"),""))</f>
        <v/>
      </c>
      <c r="K38" s="37"/>
      <c r="L38" s="34" t="str">
        <f aca="true">IF($K38="","",$K38-TODAY())</f>
        <v/>
      </c>
      <c r="M38" s="38" t="str">
        <f aca="false">IF($L38="","",IF($L38&lt;0,"期限切れ",IF($L38&lt;=90,"要更新準備",IF($L38&lt;=180,"注意",""))))</f>
        <v/>
      </c>
      <c r="N38" s="37"/>
      <c r="O38" s="39" t="str">
        <f aca="false">IF($N38="","",$N38+60)</f>
        <v/>
      </c>
      <c r="P38" s="33"/>
      <c r="Q38" s="33"/>
      <c r="R38" s="33"/>
      <c r="S38" s="37"/>
      <c r="T38" s="37"/>
      <c r="U38" s="33"/>
    </row>
    <row r="39" customFormat="false" ht="15" hidden="false" customHeight="false" outlineLevel="0" collapsed="false">
      <c r="B39" s="33"/>
      <c r="C39" s="34" t="str">
        <f aca="false">IF($B39="","",IF($S39&lt;&gt;"","退職","在籍"))</f>
        <v/>
      </c>
      <c r="D39" s="33"/>
      <c r="E39" s="33"/>
      <c r="F39" s="33"/>
      <c r="G39" s="36"/>
      <c r="H39" s="37"/>
      <c r="I39" s="37"/>
      <c r="J39" s="34" t="str">
        <f aca="true">IF($I39="","",IFERROR(DATEDIF($I39,TODAY(),"M"),""))</f>
        <v/>
      </c>
      <c r="K39" s="37"/>
      <c r="L39" s="34" t="str">
        <f aca="true">IF($K39="","",$K39-TODAY())</f>
        <v/>
      </c>
      <c r="M39" s="38" t="str">
        <f aca="false">IF($L39="","",IF($L39&lt;0,"期限切れ",IF($L39&lt;=90,"要更新準備",IF($L39&lt;=180,"注意",""))))</f>
        <v/>
      </c>
      <c r="N39" s="37"/>
      <c r="O39" s="39" t="str">
        <f aca="false">IF($N39="","",$N39+60)</f>
        <v/>
      </c>
      <c r="P39" s="33"/>
      <c r="Q39" s="33"/>
      <c r="R39" s="33"/>
      <c r="S39" s="37"/>
      <c r="T39" s="37"/>
      <c r="U39" s="33"/>
    </row>
    <row r="40" customFormat="false" ht="15" hidden="false" customHeight="false" outlineLevel="0" collapsed="false">
      <c r="B40" s="33"/>
      <c r="C40" s="34" t="str">
        <f aca="false">IF($B40="","",IF($S40&lt;&gt;"","退職","在籍"))</f>
        <v/>
      </c>
      <c r="D40" s="33"/>
      <c r="E40" s="33"/>
      <c r="F40" s="33"/>
      <c r="G40" s="36"/>
      <c r="H40" s="37"/>
      <c r="I40" s="37"/>
      <c r="J40" s="34" t="str">
        <f aca="true">IF($I40="","",IFERROR(DATEDIF($I40,TODAY(),"M"),""))</f>
        <v/>
      </c>
      <c r="K40" s="37"/>
      <c r="L40" s="34" t="str">
        <f aca="true">IF($K40="","",$K40-TODAY())</f>
        <v/>
      </c>
      <c r="M40" s="38" t="str">
        <f aca="false">IF($L40="","",IF($L40&lt;0,"期限切れ",IF($L40&lt;=90,"要更新準備",IF($L40&lt;=180,"注意",""))))</f>
        <v/>
      </c>
      <c r="N40" s="37"/>
      <c r="O40" s="39" t="str">
        <f aca="false">IF($N40="","",$N40+60)</f>
        <v/>
      </c>
      <c r="P40" s="33"/>
      <c r="Q40" s="33"/>
      <c r="R40" s="33"/>
      <c r="S40" s="37"/>
      <c r="T40" s="37"/>
      <c r="U40" s="33"/>
    </row>
    <row r="41" customFormat="false" ht="15" hidden="false" customHeight="false" outlineLevel="0" collapsed="false">
      <c r="B41" s="33"/>
      <c r="C41" s="34" t="str">
        <f aca="false">IF($B41="","",IF($S41&lt;&gt;"","退職","在籍"))</f>
        <v/>
      </c>
      <c r="D41" s="33"/>
      <c r="E41" s="33"/>
      <c r="F41" s="33"/>
      <c r="G41" s="36"/>
      <c r="H41" s="37"/>
      <c r="I41" s="37"/>
      <c r="J41" s="34" t="str">
        <f aca="true">IF($I41="","",IFERROR(DATEDIF($I41,TODAY(),"M"),""))</f>
        <v/>
      </c>
      <c r="K41" s="37"/>
      <c r="L41" s="34" t="str">
        <f aca="true">IF($K41="","",$K41-TODAY())</f>
        <v/>
      </c>
      <c r="M41" s="38" t="str">
        <f aca="false">IF($L41="","",IF($L41&lt;0,"期限切れ",IF($L41&lt;=90,"要更新準備",IF($L41&lt;=180,"注意",""))))</f>
        <v/>
      </c>
      <c r="N41" s="37"/>
      <c r="O41" s="39" t="str">
        <f aca="false">IF($N41="","",$N41+60)</f>
        <v/>
      </c>
      <c r="P41" s="33"/>
      <c r="Q41" s="33"/>
      <c r="R41" s="33"/>
      <c r="S41" s="37"/>
      <c r="T41" s="37"/>
      <c r="U41" s="33"/>
    </row>
    <row r="42" customFormat="false" ht="15" hidden="false" customHeight="false" outlineLevel="0" collapsed="false">
      <c r="B42" s="33"/>
      <c r="C42" s="34" t="str">
        <f aca="false">IF($B42="","",IF($S42&lt;&gt;"","退職","在籍"))</f>
        <v/>
      </c>
      <c r="D42" s="33"/>
      <c r="E42" s="33"/>
      <c r="F42" s="33"/>
      <c r="G42" s="36"/>
      <c r="H42" s="37"/>
      <c r="I42" s="37"/>
      <c r="J42" s="34" t="str">
        <f aca="true">IF($I42="","",IFERROR(DATEDIF($I42,TODAY(),"M"),""))</f>
        <v/>
      </c>
      <c r="K42" s="37"/>
      <c r="L42" s="34" t="str">
        <f aca="true">IF($K42="","",$K42-TODAY())</f>
        <v/>
      </c>
      <c r="M42" s="38" t="str">
        <f aca="false">IF($L42="","",IF($L42&lt;0,"期限切れ",IF($L42&lt;=90,"要更新準備",IF($L42&lt;=180,"注意",""))))</f>
        <v/>
      </c>
      <c r="N42" s="37"/>
      <c r="O42" s="39" t="str">
        <f aca="false">IF($N42="","",$N42+60)</f>
        <v/>
      </c>
      <c r="P42" s="33"/>
      <c r="Q42" s="33"/>
      <c r="R42" s="33"/>
      <c r="S42" s="37"/>
      <c r="T42" s="37"/>
      <c r="U42" s="33"/>
    </row>
    <row r="43" customFormat="false" ht="15" hidden="false" customHeight="false" outlineLevel="0" collapsed="false">
      <c r="B43" s="33"/>
      <c r="C43" s="34" t="str">
        <f aca="false">IF($B43="","",IF($S43&lt;&gt;"","退職","在籍"))</f>
        <v/>
      </c>
      <c r="D43" s="33"/>
      <c r="E43" s="33"/>
      <c r="F43" s="33"/>
      <c r="G43" s="36"/>
      <c r="H43" s="37"/>
      <c r="I43" s="37"/>
      <c r="J43" s="34" t="str">
        <f aca="true">IF($I43="","",IFERROR(DATEDIF($I43,TODAY(),"M"),""))</f>
        <v/>
      </c>
      <c r="K43" s="37"/>
      <c r="L43" s="34" t="str">
        <f aca="true">IF($K43="","",$K43-TODAY())</f>
        <v/>
      </c>
      <c r="M43" s="38" t="str">
        <f aca="false">IF($L43="","",IF($L43&lt;0,"期限切れ",IF($L43&lt;=90,"要更新準備",IF($L43&lt;=180,"注意",""))))</f>
        <v/>
      </c>
      <c r="N43" s="37"/>
      <c r="O43" s="39" t="str">
        <f aca="false">IF($N43="","",$N43+60)</f>
        <v/>
      </c>
      <c r="P43" s="33"/>
      <c r="Q43" s="33"/>
      <c r="R43" s="33"/>
      <c r="S43" s="37"/>
      <c r="T43" s="37"/>
      <c r="U43" s="33"/>
    </row>
    <row r="44" customFormat="false" ht="15" hidden="false" customHeight="false" outlineLevel="0" collapsed="false">
      <c r="B44" s="33"/>
      <c r="C44" s="34" t="str">
        <f aca="false">IF($B44="","",IF($S44&lt;&gt;"","退職","在籍"))</f>
        <v/>
      </c>
      <c r="D44" s="33"/>
      <c r="E44" s="33"/>
      <c r="F44" s="33"/>
      <c r="G44" s="36"/>
      <c r="H44" s="37"/>
      <c r="I44" s="37"/>
      <c r="J44" s="34" t="str">
        <f aca="true">IF($I44="","",IFERROR(DATEDIF($I44,TODAY(),"M"),""))</f>
        <v/>
      </c>
      <c r="K44" s="37"/>
      <c r="L44" s="34" t="str">
        <f aca="true">IF($K44="","",$K44-TODAY())</f>
        <v/>
      </c>
      <c r="M44" s="38" t="str">
        <f aca="false">IF($L44="","",IF($L44&lt;0,"期限切れ",IF($L44&lt;=90,"要更新準備",IF($L44&lt;=180,"注意",""))))</f>
        <v/>
      </c>
      <c r="N44" s="37"/>
      <c r="O44" s="39" t="str">
        <f aca="false">IF($N44="","",$N44+60)</f>
        <v/>
      </c>
      <c r="P44" s="33"/>
      <c r="Q44" s="33"/>
      <c r="R44" s="33"/>
      <c r="S44" s="37"/>
      <c r="T44" s="37"/>
      <c r="U44" s="33"/>
    </row>
    <row r="45" customFormat="false" ht="15" hidden="false" customHeight="false" outlineLevel="0" collapsed="false">
      <c r="B45" s="33"/>
      <c r="C45" s="34" t="str">
        <f aca="false">IF($B45="","",IF($S45&lt;&gt;"","退職","在籍"))</f>
        <v/>
      </c>
      <c r="D45" s="33"/>
      <c r="E45" s="33"/>
      <c r="F45" s="33"/>
      <c r="G45" s="36"/>
      <c r="H45" s="37"/>
      <c r="I45" s="37"/>
      <c r="J45" s="34" t="str">
        <f aca="true">IF($I45="","",IFERROR(DATEDIF($I45,TODAY(),"M"),""))</f>
        <v/>
      </c>
      <c r="K45" s="37"/>
      <c r="L45" s="34" t="str">
        <f aca="true">IF($K45="","",$K45-TODAY())</f>
        <v/>
      </c>
      <c r="M45" s="38" t="str">
        <f aca="false">IF($L45="","",IF($L45&lt;0,"期限切れ",IF($L45&lt;=90,"要更新準備",IF($L45&lt;=180,"注意",""))))</f>
        <v/>
      </c>
      <c r="N45" s="37"/>
      <c r="O45" s="39" t="str">
        <f aca="false">IF($N45="","",$N45+60)</f>
        <v/>
      </c>
      <c r="P45" s="33"/>
      <c r="Q45" s="33"/>
      <c r="R45" s="33"/>
      <c r="S45" s="37"/>
      <c r="T45" s="37"/>
      <c r="U45" s="33"/>
    </row>
    <row r="46" customFormat="false" ht="15" hidden="false" customHeight="false" outlineLevel="0" collapsed="false">
      <c r="B46" s="33"/>
      <c r="C46" s="34" t="str">
        <f aca="false">IF($B46="","",IF($S46&lt;&gt;"","退職","在籍"))</f>
        <v/>
      </c>
      <c r="D46" s="33"/>
      <c r="E46" s="33"/>
      <c r="F46" s="33"/>
      <c r="G46" s="36"/>
      <c r="H46" s="37"/>
      <c r="I46" s="37"/>
      <c r="J46" s="34" t="str">
        <f aca="true">IF($I46="","",IFERROR(DATEDIF($I46,TODAY(),"M"),""))</f>
        <v/>
      </c>
      <c r="K46" s="37"/>
      <c r="L46" s="34" t="str">
        <f aca="true">IF($K46="","",$K46-TODAY())</f>
        <v/>
      </c>
      <c r="M46" s="38" t="str">
        <f aca="false">IF($L46="","",IF($L46&lt;0,"期限切れ",IF($L46&lt;=90,"要更新準備",IF($L46&lt;=180,"注意",""))))</f>
        <v/>
      </c>
      <c r="N46" s="37"/>
      <c r="O46" s="39" t="str">
        <f aca="false">IF($N46="","",$N46+60)</f>
        <v/>
      </c>
      <c r="P46" s="33"/>
      <c r="Q46" s="33"/>
      <c r="R46" s="33"/>
      <c r="S46" s="37"/>
      <c r="T46" s="37"/>
      <c r="U46" s="33"/>
    </row>
    <row r="47" customFormat="false" ht="15" hidden="false" customHeight="false" outlineLevel="0" collapsed="false">
      <c r="B47" s="33"/>
      <c r="C47" s="34" t="str">
        <f aca="false">IF($B47="","",IF($S47&lt;&gt;"","退職","在籍"))</f>
        <v/>
      </c>
      <c r="D47" s="33"/>
      <c r="E47" s="33"/>
      <c r="F47" s="33"/>
      <c r="G47" s="36"/>
      <c r="H47" s="37"/>
      <c r="I47" s="37"/>
      <c r="J47" s="34" t="str">
        <f aca="true">IF($I47="","",IFERROR(DATEDIF($I47,TODAY(),"M"),""))</f>
        <v/>
      </c>
      <c r="K47" s="37"/>
      <c r="L47" s="34" t="str">
        <f aca="true">IF($K47="","",$K47-TODAY())</f>
        <v/>
      </c>
      <c r="M47" s="38" t="str">
        <f aca="false">IF($L47="","",IF($L47&lt;0,"期限切れ",IF($L47&lt;=90,"要更新準備",IF($L47&lt;=180,"注意",""))))</f>
        <v/>
      </c>
      <c r="N47" s="37"/>
      <c r="O47" s="39" t="str">
        <f aca="false">IF($N47="","",$N47+60)</f>
        <v/>
      </c>
      <c r="P47" s="33"/>
      <c r="Q47" s="33"/>
      <c r="R47" s="33"/>
      <c r="S47" s="37"/>
      <c r="T47" s="37"/>
      <c r="U47" s="33"/>
    </row>
    <row r="48" customFormat="false" ht="15" hidden="false" customHeight="false" outlineLevel="0" collapsed="false">
      <c r="B48" s="33"/>
      <c r="C48" s="34" t="str">
        <f aca="false">IF($B48="","",IF($S48&lt;&gt;"","退職","在籍"))</f>
        <v/>
      </c>
      <c r="D48" s="33"/>
      <c r="E48" s="33"/>
      <c r="F48" s="33"/>
      <c r="G48" s="36"/>
      <c r="H48" s="37"/>
      <c r="I48" s="37"/>
      <c r="J48" s="34" t="str">
        <f aca="true">IF($I48="","",IFERROR(DATEDIF($I48,TODAY(),"M"),""))</f>
        <v/>
      </c>
      <c r="K48" s="37"/>
      <c r="L48" s="34" t="str">
        <f aca="true">IF($K48="","",$K48-TODAY())</f>
        <v/>
      </c>
      <c r="M48" s="38" t="str">
        <f aca="false">IF($L48="","",IF($L48&lt;0,"期限切れ",IF($L48&lt;=90,"要更新準備",IF($L48&lt;=180,"注意",""))))</f>
        <v/>
      </c>
      <c r="N48" s="37"/>
      <c r="O48" s="39" t="str">
        <f aca="false">IF($N48="","",$N48+60)</f>
        <v/>
      </c>
      <c r="P48" s="33"/>
      <c r="Q48" s="33"/>
      <c r="R48" s="33"/>
      <c r="S48" s="37"/>
      <c r="T48" s="37"/>
      <c r="U48" s="33"/>
    </row>
    <row r="49" customFormat="false" ht="15" hidden="false" customHeight="false" outlineLevel="0" collapsed="false">
      <c r="B49" s="33"/>
      <c r="C49" s="34" t="str">
        <f aca="false">IF($B49="","",IF($S49&lt;&gt;"","退職","在籍"))</f>
        <v/>
      </c>
      <c r="D49" s="33"/>
      <c r="E49" s="33"/>
      <c r="F49" s="33"/>
      <c r="G49" s="36"/>
      <c r="H49" s="37"/>
      <c r="I49" s="37"/>
      <c r="J49" s="34" t="str">
        <f aca="true">IF($I49="","",IFERROR(DATEDIF($I49,TODAY(),"M"),""))</f>
        <v/>
      </c>
      <c r="K49" s="37"/>
      <c r="L49" s="34" t="str">
        <f aca="true">IF($K49="","",$K49-TODAY())</f>
        <v/>
      </c>
      <c r="M49" s="38" t="str">
        <f aca="false">IF($L49="","",IF($L49&lt;0,"期限切れ",IF($L49&lt;=90,"要更新準備",IF($L49&lt;=180,"注意",""))))</f>
        <v/>
      </c>
      <c r="N49" s="37"/>
      <c r="O49" s="39" t="str">
        <f aca="false">IF($N49="","",$N49+60)</f>
        <v/>
      </c>
      <c r="P49" s="33"/>
      <c r="Q49" s="33"/>
      <c r="R49" s="33"/>
      <c r="S49" s="37"/>
      <c r="T49" s="37"/>
      <c r="U49" s="33"/>
    </row>
    <row r="50" customFormat="false" ht="15" hidden="false" customHeight="false" outlineLevel="0" collapsed="false">
      <c r="B50" s="33"/>
      <c r="C50" s="34" t="str">
        <f aca="false">IF($B50="","",IF($S50&lt;&gt;"","退職","在籍"))</f>
        <v/>
      </c>
      <c r="D50" s="33"/>
      <c r="E50" s="33"/>
      <c r="F50" s="33"/>
      <c r="G50" s="36"/>
      <c r="H50" s="37"/>
      <c r="I50" s="37"/>
      <c r="J50" s="34" t="str">
        <f aca="true">IF($I50="","",IFERROR(DATEDIF($I50,TODAY(),"M"),""))</f>
        <v/>
      </c>
      <c r="K50" s="37"/>
      <c r="L50" s="34" t="str">
        <f aca="true">IF($K50="","",$K50-TODAY())</f>
        <v/>
      </c>
      <c r="M50" s="38" t="str">
        <f aca="false">IF($L50="","",IF($L50&lt;0,"期限切れ",IF($L50&lt;=90,"要更新準備",IF($L50&lt;=180,"注意",""))))</f>
        <v/>
      </c>
      <c r="N50" s="37"/>
      <c r="O50" s="39" t="str">
        <f aca="false">IF($N50="","",$N50+60)</f>
        <v/>
      </c>
      <c r="P50" s="33"/>
      <c r="Q50" s="33"/>
      <c r="R50" s="33"/>
      <c r="S50" s="37"/>
      <c r="T50" s="37"/>
      <c r="U50" s="33"/>
    </row>
    <row r="51" customFormat="false" ht="15" hidden="false" customHeight="false" outlineLevel="0" collapsed="false">
      <c r="B51" s="33"/>
      <c r="C51" s="34" t="str">
        <f aca="false">IF($B51="","",IF($S51&lt;&gt;"","退職","在籍"))</f>
        <v/>
      </c>
      <c r="D51" s="33"/>
      <c r="E51" s="33"/>
      <c r="F51" s="33"/>
      <c r="G51" s="36"/>
      <c r="H51" s="37"/>
      <c r="I51" s="37"/>
      <c r="J51" s="34" t="str">
        <f aca="true">IF($I51="","",IFERROR(DATEDIF($I51,TODAY(),"M"),""))</f>
        <v/>
      </c>
      <c r="K51" s="37"/>
      <c r="L51" s="34" t="str">
        <f aca="true">IF($K51="","",$K51-TODAY())</f>
        <v/>
      </c>
      <c r="M51" s="38" t="str">
        <f aca="false">IF($L51="","",IF($L51&lt;0,"期限切れ",IF($L51&lt;=90,"要更新準備",IF($L51&lt;=180,"注意",""))))</f>
        <v/>
      </c>
      <c r="N51" s="37"/>
      <c r="O51" s="39" t="str">
        <f aca="false">IF($N51="","",$N51+60)</f>
        <v/>
      </c>
      <c r="P51" s="33"/>
      <c r="Q51" s="33"/>
      <c r="R51" s="33"/>
      <c r="S51" s="37"/>
      <c r="T51" s="37"/>
      <c r="U51" s="33"/>
    </row>
    <row r="52" customFormat="false" ht="15" hidden="false" customHeight="false" outlineLevel="0" collapsed="false">
      <c r="B52" s="33"/>
      <c r="C52" s="34" t="str">
        <f aca="false">IF($B52="","",IF($S52&lt;&gt;"","退職","在籍"))</f>
        <v/>
      </c>
      <c r="D52" s="33"/>
      <c r="E52" s="33"/>
      <c r="F52" s="33"/>
      <c r="G52" s="36"/>
      <c r="H52" s="37"/>
      <c r="I52" s="37"/>
      <c r="J52" s="34" t="str">
        <f aca="true">IF($I52="","",IFERROR(DATEDIF($I52,TODAY(),"M"),""))</f>
        <v/>
      </c>
      <c r="K52" s="37"/>
      <c r="L52" s="34" t="str">
        <f aca="true">IF($K52="","",$K52-TODAY())</f>
        <v/>
      </c>
      <c r="M52" s="38" t="str">
        <f aca="false">IF($L52="","",IF($L52&lt;0,"期限切れ",IF($L52&lt;=90,"要更新準備",IF($L52&lt;=180,"注意",""))))</f>
        <v/>
      </c>
      <c r="N52" s="37"/>
      <c r="O52" s="39" t="str">
        <f aca="false">IF($N52="","",$N52+60)</f>
        <v/>
      </c>
      <c r="P52" s="33"/>
      <c r="Q52" s="33"/>
      <c r="R52" s="33"/>
      <c r="S52" s="37"/>
      <c r="T52" s="37"/>
      <c r="U52" s="33"/>
    </row>
    <row r="53" customFormat="false" ht="15" hidden="false" customHeight="false" outlineLevel="0" collapsed="false">
      <c r="B53" s="33"/>
      <c r="C53" s="34" t="str">
        <f aca="false">IF($B53="","",IF($S53&lt;&gt;"","退職","在籍"))</f>
        <v/>
      </c>
      <c r="D53" s="33"/>
      <c r="E53" s="33"/>
      <c r="F53" s="33"/>
      <c r="G53" s="36"/>
      <c r="H53" s="37"/>
      <c r="I53" s="37"/>
      <c r="J53" s="34" t="str">
        <f aca="true">IF($I53="","",IFERROR(DATEDIF($I53,TODAY(),"M"),""))</f>
        <v/>
      </c>
      <c r="K53" s="37"/>
      <c r="L53" s="34" t="str">
        <f aca="true">IF($K53="","",$K53-TODAY())</f>
        <v/>
      </c>
      <c r="M53" s="38" t="str">
        <f aca="false">IF($L53="","",IF($L53&lt;0,"期限切れ",IF($L53&lt;=90,"要更新準備",IF($L53&lt;=180,"注意",""))))</f>
        <v/>
      </c>
      <c r="N53" s="37"/>
      <c r="O53" s="39" t="str">
        <f aca="false">IF($N53="","",$N53+60)</f>
        <v/>
      </c>
      <c r="P53" s="33"/>
      <c r="Q53" s="33"/>
      <c r="R53" s="33"/>
      <c r="S53" s="37"/>
      <c r="T53" s="37"/>
      <c r="U53" s="33"/>
    </row>
    <row r="54" customFormat="false" ht="15" hidden="false" customHeight="false" outlineLevel="0" collapsed="false">
      <c r="B54" s="33"/>
      <c r="C54" s="34" t="str">
        <f aca="false">IF($B54="","",IF($S54&lt;&gt;"","退職","在籍"))</f>
        <v/>
      </c>
      <c r="D54" s="33"/>
      <c r="E54" s="33"/>
      <c r="F54" s="33"/>
      <c r="G54" s="36"/>
      <c r="H54" s="37"/>
      <c r="I54" s="37"/>
      <c r="J54" s="34" t="str">
        <f aca="true">IF($I54="","",IFERROR(DATEDIF($I54,TODAY(),"M"),""))</f>
        <v/>
      </c>
      <c r="K54" s="37"/>
      <c r="L54" s="34" t="str">
        <f aca="true">IF($K54="","",$K54-TODAY())</f>
        <v/>
      </c>
      <c r="M54" s="38" t="str">
        <f aca="false">IF($L54="","",IF($L54&lt;0,"期限切れ",IF($L54&lt;=90,"要更新準備",IF($L54&lt;=180,"注意",""))))</f>
        <v/>
      </c>
      <c r="N54" s="37"/>
      <c r="O54" s="39" t="str">
        <f aca="false">IF($N54="","",$N54+60)</f>
        <v/>
      </c>
      <c r="P54" s="33"/>
      <c r="Q54" s="33"/>
      <c r="R54" s="33"/>
      <c r="S54" s="37"/>
      <c r="T54" s="37"/>
      <c r="U54" s="33"/>
    </row>
    <row r="55" customFormat="false" ht="15" hidden="false" customHeight="false" outlineLevel="0" collapsed="false">
      <c r="B55" s="33"/>
      <c r="C55" s="34" t="str">
        <f aca="false">IF($B55="","",IF($S55&lt;&gt;"","退職","在籍"))</f>
        <v/>
      </c>
      <c r="D55" s="33"/>
      <c r="E55" s="33"/>
      <c r="F55" s="33"/>
      <c r="G55" s="36"/>
      <c r="H55" s="37"/>
      <c r="I55" s="37"/>
      <c r="J55" s="34" t="str">
        <f aca="true">IF($I55="","",IFERROR(DATEDIF($I55,TODAY(),"M"),""))</f>
        <v/>
      </c>
      <c r="K55" s="37"/>
      <c r="L55" s="34" t="str">
        <f aca="true">IF($K55="","",$K55-TODAY())</f>
        <v/>
      </c>
      <c r="M55" s="38" t="str">
        <f aca="false">IF($L55="","",IF($L55&lt;0,"期限切れ",IF($L55&lt;=90,"要更新準備",IF($L55&lt;=180,"注意",""))))</f>
        <v/>
      </c>
      <c r="N55" s="37"/>
      <c r="O55" s="39" t="str">
        <f aca="false">IF($N55="","",$N55+60)</f>
        <v/>
      </c>
      <c r="P55" s="33"/>
      <c r="Q55" s="33"/>
      <c r="R55" s="33"/>
      <c r="S55" s="37"/>
      <c r="T55" s="37"/>
      <c r="U55" s="33"/>
    </row>
    <row r="56" customFormat="false" ht="15" hidden="false" customHeight="false" outlineLevel="0" collapsed="false">
      <c r="B56" s="33"/>
      <c r="C56" s="34" t="str">
        <f aca="false">IF($B56="","",IF($S56&lt;&gt;"","退職","在籍"))</f>
        <v/>
      </c>
      <c r="D56" s="33"/>
      <c r="E56" s="33"/>
      <c r="F56" s="33"/>
      <c r="G56" s="36"/>
      <c r="H56" s="37"/>
      <c r="I56" s="37"/>
      <c r="J56" s="34" t="str">
        <f aca="true">IF($I56="","",IFERROR(DATEDIF($I56,TODAY(),"M"),""))</f>
        <v/>
      </c>
      <c r="K56" s="37"/>
      <c r="L56" s="34" t="str">
        <f aca="true">IF($K56="","",$K56-TODAY())</f>
        <v/>
      </c>
      <c r="M56" s="38" t="str">
        <f aca="false">IF($L56="","",IF($L56&lt;0,"期限切れ",IF($L56&lt;=90,"要更新準備",IF($L56&lt;=180,"注意",""))))</f>
        <v/>
      </c>
      <c r="N56" s="37"/>
      <c r="O56" s="39" t="str">
        <f aca="false">IF($N56="","",$N56+60)</f>
        <v/>
      </c>
      <c r="P56" s="33"/>
      <c r="Q56" s="33"/>
      <c r="R56" s="33"/>
      <c r="S56" s="37"/>
      <c r="T56" s="37"/>
      <c r="U56" s="33"/>
    </row>
    <row r="57" customFormat="false" ht="15" hidden="false" customHeight="false" outlineLevel="0" collapsed="false">
      <c r="B57" s="33"/>
      <c r="C57" s="34" t="str">
        <f aca="false">IF($B57="","",IF($S57&lt;&gt;"","退職","在籍"))</f>
        <v/>
      </c>
      <c r="D57" s="33"/>
      <c r="E57" s="33"/>
      <c r="F57" s="33"/>
      <c r="G57" s="36"/>
      <c r="H57" s="37"/>
      <c r="I57" s="37"/>
      <c r="J57" s="34" t="str">
        <f aca="true">IF($I57="","",IFERROR(DATEDIF($I57,TODAY(),"M"),""))</f>
        <v/>
      </c>
      <c r="K57" s="37"/>
      <c r="L57" s="34" t="str">
        <f aca="true">IF($K57="","",$K57-TODAY())</f>
        <v/>
      </c>
      <c r="M57" s="38" t="str">
        <f aca="false">IF($L57="","",IF($L57&lt;0,"期限切れ",IF($L57&lt;=90,"要更新準備",IF($L57&lt;=180,"注意",""))))</f>
        <v/>
      </c>
      <c r="N57" s="37"/>
      <c r="O57" s="39" t="str">
        <f aca="false">IF($N57="","",$N57+60)</f>
        <v/>
      </c>
      <c r="P57" s="33"/>
      <c r="Q57" s="33"/>
      <c r="R57" s="33"/>
      <c r="S57" s="37"/>
      <c r="T57" s="37"/>
      <c r="U57" s="33"/>
    </row>
    <row r="58" customFormat="false" ht="15" hidden="false" customHeight="false" outlineLevel="0" collapsed="false">
      <c r="B58" s="33"/>
      <c r="C58" s="34" t="str">
        <f aca="false">IF($B58="","",IF($S58&lt;&gt;"","退職","在籍"))</f>
        <v/>
      </c>
      <c r="D58" s="33"/>
      <c r="E58" s="33"/>
      <c r="F58" s="33"/>
      <c r="G58" s="36"/>
      <c r="H58" s="37"/>
      <c r="I58" s="37"/>
      <c r="J58" s="34" t="str">
        <f aca="true">IF($I58="","",IFERROR(DATEDIF($I58,TODAY(),"M"),""))</f>
        <v/>
      </c>
      <c r="K58" s="37"/>
      <c r="L58" s="34" t="str">
        <f aca="true">IF($K58="","",$K58-TODAY())</f>
        <v/>
      </c>
      <c r="M58" s="38" t="str">
        <f aca="false">IF($L58="","",IF($L58&lt;0,"期限切れ",IF($L58&lt;=90,"要更新準備",IF($L58&lt;=180,"注意",""))))</f>
        <v/>
      </c>
      <c r="N58" s="37"/>
      <c r="O58" s="39" t="str">
        <f aca="false">IF($N58="","",$N58+60)</f>
        <v/>
      </c>
      <c r="P58" s="33"/>
      <c r="Q58" s="33"/>
      <c r="R58" s="33"/>
      <c r="S58" s="37"/>
      <c r="T58" s="37"/>
      <c r="U58" s="33"/>
    </row>
    <row r="59" customFormat="false" ht="15" hidden="false" customHeight="false" outlineLevel="0" collapsed="false">
      <c r="B59" s="33"/>
      <c r="C59" s="34" t="str">
        <f aca="false">IF($B59="","",IF($S59&lt;&gt;"","退職","在籍"))</f>
        <v/>
      </c>
      <c r="D59" s="33"/>
      <c r="E59" s="33"/>
      <c r="F59" s="33"/>
      <c r="G59" s="36"/>
      <c r="H59" s="37"/>
      <c r="I59" s="37"/>
      <c r="J59" s="34" t="str">
        <f aca="true">IF($I59="","",IFERROR(DATEDIF($I59,TODAY(),"M"),""))</f>
        <v/>
      </c>
      <c r="K59" s="37"/>
      <c r="L59" s="34" t="str">
        <f aca="true">IF($K59="","",$K59-TODAY())</f>
        <v/>
      </c>
      <c r="M59" s="38" t="str">
        <f aca="false">IF($L59="","",IF($L59&lt;0,"期限切れ",IF($L59&lt;=90,"要更新準備",IF($L59&lt;=180,"注意",""))))</f>
        <v/>
      </c>
      <c r="N59" s="37"/>
      <c r="O59" s="39" t="str">
        <f aca="false">IF($N59="","",$N59+60)</f>
        <v/>
      </c>
      <c r="P59" s="33"/>
      <c r="Q59" s="33"/>
      <c r="R59" s="33"/>
      <c r="S59" s="37"/>
      <c r="T59" s="37"/>
      <c r="U59" s="33"/>
    </row>
    <row r="60" customFormat="false" ht="15" hidden="false" customHeight="false" outlineLevel="0" collapsed="false">
      <c r="B60" s="33"/>
      <c r="C60" s="34" t="str">
        <f aca="false">IF($B60="","",IF($S60&lt;&gt;"","退職","在籍"))</f>
        <v/>
      </c>
      <c r="D60" s="33"/>
      <c r="E60" s="33"/>
      <c r="F60" s="33"/>
      <c r="G60" s="36"/>
      <c r="H60" s="37"/>
      <c r="I60" s="37"/>
      <c r="J60" s="34" t="str">
        <f aca="true">IF($I60="","",IFERROR(DATEDIF($I60,TODAY(),"M"),""))</f>
        <v/>
      </c>
      <c r="K60" s="37"/>
      <c r="L60" s="34" t="str">
        <f aca="true">IF($K60="","",$K60-TODAY())</f>
        <v/>
      </c>
      <c r="M60" s="38" t="str">
        <f aca="false">IF($L60="","",IF($L60&lt;0,"期限切れ",IF($L60&lt;=90,"要更新準備",IF($L60&lt;=180,"注意",""))))</f>
        <v/>
      </c>
      <c r="N60" s="37"/>
      <c r="O60" s="39" t="str">
        <f aca="false">IF($N60="","",$N60+60)</f>
        <v/>
      </c>
      <c r="P60" s="33"/>
      <c r="Q60" s="33"/>
      <c r="R60" s="33"/>
      <c r="S60" s="37"/>
      <c r="T60" s="37"/>
      <c r="U60" s="33"/>
    </row>
    <row r="61" customFormat="false" ht="15" hidden="false" customHeight="false" outlineLevel="0" collapsed="false">
      <c r="B61" s="33"/>
      <c r="C61" s="34" t="str">
        <f aca="false">IF($B61="","",IF($S61&lt;&gt;"","退職","在籍"))</f>
        <v/>
      </c>
      <c r="D61" s="33"/>
      <c r="E61" s="33"/>
      <c r="F61" s="33"/>
      <c r="G61" s="36"/>
      <c r="H61" s="37"/>
      <c r="I61" s="37"/>
      <c r="J61" s="34" t="str">
        <f aca="true">IF($I61="","",IFERROR(DATEDIF($I61,TODAY(),"M"),""))</f>
        <v/>
      </c>
      <c r="K61" s="37"/>
      <c r="L61" s="34" t="str">
        <f aca="true">IF($K61="","",$K61-TODAY())</f>
        <v/>
      </c>
      <c r="M61" s="38" t="str">
        <f aca="false">IF($L61="","",IF($L61&lt;0,"期限切れ",IF($L61&lt;=90,"要更新準備",IF($L61&lt;=180,"注意",""))))</f>
        <v/>
      </c>
      <c r="N61" s="37"/>
      <c r="O61" s="39" t="str">
        <f aca="false">IF($N61="","",$N61+60)</f>
        <v/>
      </c>
      <c r="P61" s="33"/>
      <c r="Q61" s="33"/>
      <c r="R61" s="33"/>
      <c r="S61" s="37"/>
      <c r="T61" s="37"/>
      <c r="U61" s="33"/>
    </row>
    <row r="62" customFormat="false" ht="15" hidden="false" customHeight="false" outlineLevel="0" collapsed="false">
      <c r="B62" s="33"/>
      <c r="C62" s="34" t="str">
        <f aca="false">IF($B62="","",IF($S62&lt;&gt;"","退職","在籍"))</f>
        <v/>
      </c>
      <c r="D62" s="33"/>
      <c r="E62" s="33"/>
      <c r="F62" s="33"/>
      <c r="G62" s="36"/>
      <c r="H62" s="37"/>
      <c r="I62" s="37"/>
      <c r="J62" s="34" t="str">
        <f aca="true">IF($I62="","",IFERROR(DATEDIF($I62,TODAY(),"M"),""))</f>
        <v/>
      </c>
      <c r="K62" s="37"/>
      <c r="L62" s="34" t="str">
        <f aca="true">IF($K62="","",$K62-TODAY())</f>
        <v/>
      </c>
      <c r="M62" s="38" t="str">
        <f aca="false">IF($L62="","",IF($L62&lt;0,"期限切れ",IF($L62&lt;=90,"要更新準備",IF($L62&lt;=180,"注意",""))))</f>
        <v/>
      </c>
      <c r="N62" s="37"/>
      <c r="O62" s="39" t="str">
        <f aca="false">IF($N62="","",$N62+60)</f>
        <v/>
      </c>
      <c r="P62" s="33"/>
      <c r="Q62" s="33"/>
      <c r="R62" s="33"/>
      <c r="S62" s="37"/>
      <c r="T62" s="37"/>
      <c r="U62" s="33"/>
    </row>
    <row r="63" customFormat="false" ht="15" hidden="false" customHeight="false" outlineLevel="0" collapsed="false">
      <c r="B63" s="33"/>
      <c r="C63" s="34" t="str">
        <f aca="false">IF($B63="","",IF($S63&lt;&gt;"","退職","在籍"))</f>
        <v/>
      </c>
      <c r="D63" s="33"/>
      <c r="E63" s="33"/>
      <c r="F63" s="33"/>
      <c r="G63" s="36"/>
      <c r="H63" s="37"/>
      <c r="I63" s="37"/>
      <c r="J63" s="34" t="str">
        <f aca="true">IF($I63="","",IFERROR(DATEDIF($I63,TODAY(),"M"),""))</f>
        <v/>
      </c>
      <c r="K63" s="37"/>
      <c r="L63" s="34" t="str">
        <f aca="true">IF($K63="","",$K63-TODAY())</f>
        <v/>
      </c>
      <c r="M63" s="38" t="str">
        <f aca="false">IF($L63="","",IF($L63&lt;0,"期限切れ",IF($L63&lt;=90,"要更新準備",IF($L63&lt;=180,"注意",""))))</f>
        <v/>
      </c>
      <c r="N63" s="37"/>
      <c r="O63" s="39" t="str">
        <f aca="false">IF($N63="","",$N63+60)</f>
        <v/>
      </c>
      <c r="P63" s="33"/>
      <c r="Q63" s="33"/>
      <c r="R63" s="33"/>
      <c r="S63" s="37"/>
      <c r="T63" s="37"/>
      <c r="U63" s="33"/>
    </row>
    <row r="64" customFormat="false" ht="15" hidden="false" customHeight="false" outlineLevel="0" collapsed="false">
      <c r="B64" s="33"/>
      <c r="C64" s="34" t="str">
        <f aca="false">IF($B64="","",IF($S64&lt;&gt;"","退職","在籍"))</f>
        <v/>
      </c>
      <c r="D64" s="33"/>
      <c r="E64" s="33"/>
      <c r="F64" s="33"/>
      <c r="G64" s="36"/>
      <c r="H64" s="37"/>
      <c r="I64" s="37"/>
      <c r="J64" s="34" t="str">
        <f aca="true">IF($I64="","",IFERROR(DATEDIF($I64,TODAY(),"M"),""))</f>
        <v/>
      </c>
      <c r="K64" s="37"/>
      <c r="L64" s="34" t="str">
        <f aca="true">IF($K64="","",$K64-TODAY())</f>
        <v/>
      </c>
      <c r="M64" s="38" t="str">
        <f aca="false">IF($L64="","",IF($L64&lt;0,"期限切れ",IF($L64&lt;=90,"要更新準備",IF($L64&lt;=180,"注意",""))))</f>
        <v/>
      </c>
      <c r="N64" s="37"/>
      <c r="O64" s="39" t="str">
        <f aca="false">IF($N64="","",$N64+60)</f>
        <v/>
      </c>
      <c r="P64" s="33"/>
      <c r="Q64" s="33"/>
      <c r="R64" s="33"/>
      <c r="S64" s="37"/>
      <c r="T64" s="37"/>
      <c r="U64" s="33"/>
    </row>
    <row r="65" customFormat="false" ht="15" hidden="false" customHeight="false" outlineLevel="0" collapsed="false">
      <c r="B65" s="33"/>
      <c r="C65" s="34" t="str">
        <f aca="false">IF($B65="","",IF($S65&lt;&gt;"","退職","在籍"))</f>
        <v/>
      </c>
      <c r="D65" s="33"/>
      <c r="E65" s="33"/>
      <c r="F65" s="33"/>
      <c r="G65" s="36"/>
      <c r="H65" s="37"/>
      <c r="I65" s="37"/>
      <c r="J65" s="34" t="str">
        <f aca="true">IF($I65="","",IFERROR(DATEDIF($I65,TODAY(),"M"),""))</f>
        <v/>
      </c>
      <c r="K65" s="37"/>
      <c r="L65" s="34" t="str">
        <f aca="true">IF($K65="","",$K65-TODAY())</f>
        <v/>
      </c>
      <c r="M65" s="38" t="str">
        <f aca="false">IF($L65="","",IF($L65&lt;0,"期限切れ",IF($L65&lt;=90,"要更新準備",IF($L65&lt;=180,"注意",""))))</f>
        <v/>
      </c>
      <c r="N65" s="37"/>
      <c r="O65" s="39" t="str">
        <f aca="false">IF($N65="","",$N65+60)</f>
        <v/>
      </c>
      <c r="P65" s="33"/>
      <c r="Q65" s="33"/>
      <c r="R65" s="33"/>
      <c r="S65" s="37"/>
      <c r="T65" s="37"/>
      <c r="U65" s="33"/>
    </row>
    <row r="66" customFormat="false" ht="15" hidden="false" customHeight="false" outlineLevel="0" collapsed="false">
      <c r="B66" s="33"/>
      <c r="C66" s="34" t="str">
        <f aca="false">IF($B66="","",IF($S66&lt;&gt;"","退職","在籍"))</f>
        <v/>
      </c>
      <c r="D66" s="33"/>
      <c r="E66" s="33"/>
      <c r="F66" s="33"/>
      <c r="G66" s="36"/>
      <c r="H66" s="37"/>
      <c r="I66" s="37"/>
      <c r="J66" s="34" t="str">
        <f aca="true">IF($I66="","",IFERROR(DATEDIF($I66,TODAY(),"M"),""))</f>
        <v/>
      </c>
      <c r="K66" s="37"/>
      <c r="L66" s="34" t="str">
        <f aca="true">IF($K66="","",$K66-TODAY())</f>
        <v/>
      </c>
      <c r="M66" s="38" t="str">
        <f aca="false">IF($L66="","",IF($L66&lt;0,"期限切れ",IF($L66&lt;=90,"要更新準備",IF($L66&lt;=180,"注意",""))))</f>
        <v/>
      </c>
      <c r="N66" s="37"/>
      <c r="O66" s="39" t="str">
        <f aca="false">IF($N66="","",$N66+60)</f>
        <v/>
      </c>
      <c r="P66" s="33"/>
      <c r="Q66" s="33"/>
      <c r="R66" s="33"/>
      <c r="S66" s="37"/>
      <c r="T66" s="37"/>
      <c r="U66" s="33"/>
    </row>
    <row r="67" customFormat="false" ht="15" hidden="false" customHeight="false" outlineLevel="0" collapsed="false">
      <c r="B67" s="33"/>
      <c r="C67" s="34" t="str">
        <f aca="false">IF($B67="","",IF($S67&lt;&gt;"","退職","在籍"))</f>
        <v/>
      </c>
      <c r="D67" s="33"/>
      <c r="E67" s="33"/>
      <c r="F67" s="33"/>
      <c r="G67" s="36"/>
      <c r="H67" s="37"/>
      <c r="I67" s="37"/>
      <c r="J67" s="34" t="str">
        <f aca="true">IF($I67="","",IFERROR(DATEDIF($I67,TODAY(),"M"),""))</f>
        <v/>
      </c>
      <c r="K67" s="37"/>
      <c r="L67" s="34" t="str">
        <f aca="true">IF($K67="","",$K67-TODAY())</f>
        <v/>
      </c>
      <c r="M67" s="38" t="str">
        <f aca="false">IF($L67="","",IF($L67&lt;0,"期限切れ",IF($L67&lt;=90,"要更新準備",IF($L67&lt;=180,"注意",""))))</f>
        <v/>
      </c>
      <c r="N67" s="37"/>
      <c r="O67" s="39" t="str">
        <f aca="false">IF($N67="","",$N67+60)</f>
        <v/>
      </c>
      <c r="P67" s="33"/>
      <c r="Q67" s="33"/>
      <c r="R67" s="33"/>
      <c r="S67" s="37"/>
      <c r="T67" s="37"/>
      <c r="U67" s="33"/>
    </row>
    <row r="68" customFormat="false" ht="15" hidden="false" customHeight="false" outlineLevel="0" collapsed="false">
      <c r="B68" s="33"/>
      <c r="C68" s="34" t="str">
        <f aca="false">IF($B68="","",IF($S68&lt;&gt;"","退職","在籍"))</f>
        <v/>
      </c>
      <c r="D68" s="33"/>
      <c r="E68" s="33"/>
      <c r="F68" s="33"/>
      <c r="G68" s="36"/>
      <c r="H68" s="37"/>
      <c r="I68" s="37"/>
      <c r="J68" s="34" t="str">
        <f aca="true">IF($I68="","",IFERROR(DATEDIF($I68,TODAY(),"M"),""))</f>
        <v/>
      </c>
      <c r="K68" s="37"/>
      <c r="L68" s="34" t="str">
        <f aca="true">IF($K68="","",$K68-TODAY())</f>
        <v/>
      </c>
      <c r="M68" s="38" t="str">
        <f aca="false">IF($L68="","",IF($L68&lt;0,"期限切れ",IF($L68&lt;=90,"要更新準備",IF($L68&lt;=180,"注意",""))))</f>
        <v/>
      </c>
      <c r="N68" s="37"/>
      <c r="O68" s="39" t="str">
        <f aca="false">IF($N68="","",$N68+60)</f>
        <v/>
      </c>
      <c r="P68" s="33"/>
      <c r="Q68" s="33"/>
      <c r="R68" s="33"/>
      <c r="S68" s="37"/>
      <c r="T68" s="37"/>
      <c r="U68" s="33"/>
    </row>
    <row r="69" customFormat="false" ht="15" hidden="false" customHeight="false" outlineLevel="0" collapsed="false">
      <c r="B69" s="33"/>
      <c r="C69" s="34" t="str">
        <f aca="false">IF($B69="","",IF($S69&lt;&gt;"","退職","在籍"))</f>
        <v/>
      </c>
      <c r="D69" s="33"/>
      <c r="E69" s="33"/>
      <c r="F69" s="33"/>
      <c r="G69" s="36"/>
      <c r="H69" s="37"/>
      <c r="I69" s="37"/>
      <c r="J69" s="34" t="str">
        <f aca="true">IF($I69="","",IFERROR(DATEDIF($I69,TODAY(),"M"),""))</f>
        <v/>
      </c>
      <c r="K69" s="37"/>
      <c r="L69" s="34" t="str">
        <f aca="true">IF($K69="","",$K69-TODAY())</f>
        <v/>
      </c>
      <c r="M69" s="38" t="str">
        <f aca="false">IF($L69="","",IF($L69&lt;0,"期限切れ",IF($L69&lt;=90,"要更新準備",IF($L69&lt;=180,"注意",""))))</f>
        <v/>
      </c>
      <c r="N69" s="37"/>
      <c r="O69" s="39" t="str">
        <f aca="false">IF($N69="","",$N69+60)</f>
        <v/>
      </c>
      <c r="P69" s="33"/>
      <c r="Q69" s="33"/>
      <c r="R69" s="33"/>
      <c r="S69" s="37"/>
      <c r="T69" s="37"/>
      <c r="U69" s="33"/>
    </row>
    <row r="70" customFormat="false" ht="15" hidden="false" customHeight="false" outlineLevel="0" collapsed="false">
      <c r="B70" s="33"/>
      <c r="C70" s="34" t="str">
        <f aca="false">IF($B70="","",IF($S70&lt;&gt;"","退職","在籍"))</f>
        <v/>
      </c>
      <c r="D70" s="33"/>
      <c r="E70" s="33"/>
      <c r="F70" s="33"/>
      <c r="G70" s="36"/>
      <c r="H70" s="37"/>
      <c r="I70" s="37"/>
      <c r="J70" s="34" t="str">
        <f aca="true">IF($I70="","",IFERROR(DATEDIF($I70,TODAY(),"M"),""))</f>
        <v/>
      </c>
      <c r="K70" s="37"/>
      <c r="L70" s="34" t="str">
        <f aca="true">IF($K70="","",$K70-TODAY())</f>
        <v/>
      </c>
      <c r="M70" s="38" t="str">
        <f aca="false">IF($L70="","",IF($L70&lt;0,"期限切れ",IF($L70&lt;=90,"要更新準備",IF($L70&lt;=180,"注意",""))))</f>
        <v/>
      </c>
      <c r="N70" s="37"/>
      <c r="O70" s="39" t="str">
        <f aca="false">IF($N70="","",$N70+60)</f>
        <v/>
      </c>
      <c r="P70" s="33"/>
      <c r="Q70" s="33"/>
      <c r="R70" s="33"/>
      <c r="S70" s="37"/>
      <c r="T70" s="37"/>
      <c r="U70" s="33"/>
    </row>
    <row r="71" customFormat="false" ht="15" hidden="false" customHeight="false" outlineLevel="0" collapsed="false">
      <c r="B71" s="33"/>
      <c r="C71" s="34" t="str">
        <f aca="false">IF($B71="","",IF($S71&lt;&gt;"","退職","在籍"))</f>
        <v/>
      </c>
      <c r="D71" s="33"/>
      <c r="E71" s="33"/>
      <c r="F71" s="33"/>
      <c r="G71" s="36"/>
      <c r="H71" s="37"/>
      <c r="I71" s="37"/>
      <c r="J71" s="34" t="str">
        <f aca="true">IF($I71="","",IFERROR(DATEDIF($I71,TODAY(),"M"),""))</f>
        <v/>
      </c>
      <c r="K71" s="37"/>
      <c r="L71" s="34" t="str">
        <f aca="true">IF($K71="","",$K71-TODAY())</f>
        <v/>
      </c>
      <c r="M71" s="38" t="str">
        <f aca="false">IF($L71="","",IF($L71&lt;0,"期限切れ",IF($L71&lt;=90,"要更新準備",IF($L71&lt;=180,"注意",""))))</f>
        <v/>
      </c>
      <c r="N71" s="37"/>
      <c r="O71" s="39" t="str">
        <f aca="false">IF($N71="","",$N71+60)</f>
        <v/>
      </c>
      <c r="P71" s="33"/>
      <c r="Q71" s="33"/>
      <c r="R71" s="33"/>
      <c r="S71" s="37"/>
      <c r="T71" s="37"/>
      <c r="U71" s="33"/>
    </row>
    <row r="72" customFormat="false" ht="15" hidden="false" customHeight="false" outlineLevel="0" collapsed="false">
      <c r="B72" s="33"/>
      <c r="C72" s="34" t="str">
        <f aca="false">IF($B72="","",IF($S72&lt;&gt;"","退職","在籍"))</f>
        <v/>
      </c>
      <c r="D72" s="33"/>
      <c r="E72" s="33"/>
      <c r="F72" s="33"/>
      <c r="G72" s="36"/>
      <c r="H72" s="37"/>
      <c r="I72" s="37"/>
      <c r="J72" s="34" t="str">
        <f aca="true">IF($I72="","",IFERROR(DATEDIF($I72,TODAY(),"M"),""))</f>
        <v/>
      </c>
      <c r="K72" s="37"/>
      <c r="L72" s="34" t="str">
        <f aca="true">IF($K72="","",$K72-TODAY())</f>
        <v/>
      </c>
      <c r="M72" s="38" t="str">
        <f aca="false">IF($L72="","",IF($L72&lt;0,"期限切れ",IF($L72&lt;=90,"要更新準備",IF($L72&lt;=180,"注意",""))))</f>
        <v/>
      </c>
      <c r="N72" s="37"/>
      <c r="O72" s="39" t="str">
        <f aca="false">IF($N72="","",$N72+60)</f>
        <v/>
      </c>
      <c r="P72" s="33"/>
      <c r="Q72" s="33"/>
      <c r="R72" s="33"/>
      <c r="S72" s="37"/>
      <c r="T72" s="37"/>
      <c r="U72" s="33"/>
    </row>
    <row r="73" customFormat="false" ht="15" hidden="false" customHeight="false" outlineLevel="0" collapsed="false">
      <c r="B73" s="33"/>
      <c r="C73" s="34" t="str">
        <f aca="false">IF($B73="","",IF($S73&lt;&gt;"","退職","在籍"))</f>
        <v/>
      </c>
      <c r="D73" s="33"/>
      <c r="E73" s="33"/>
      <c r="F73" s="33"/>
      <c r="G73" s="36"/>
      <c r="H73" s="37"/>
      <c r="I73" s="37"/>
      <c r="J73" s="34" t="str">
        <f aca="true">IF($I73="","",IFERROR(DATEDIF($I73,TODAY(),"M"),""))</f>
        <v/>
      </c>
      <c r="K73" s="37"/>
      <c r="L73" s="34" t="str">
        <f aca="true">IF($K73="","",$K73-TODAY())</f>
        <v/>
      </c>
      <c r="M73" s="38" t="str">
        <f aca="false">IF($L73="","",IF($L73&lt;0,"期限切れ",IF($L73&lt;=90,"要更新準備",IF($L73&lt;=180,"注意",""))))</f>
        <v/>
      </c>
      <c r="N73" s="37"/>
      <c r="O73" s="39" t="str">
        <f aca="false">IF($N73="","",$N73+60)</f>
        <v/>
      </c>
      <c r="P73" s="33"/>
      <c r="Q73" s="33"/>
      <c r="R73" s="33"/>
      <c r="S73" s="37"/>
      <c r="T73" s="37"/>
      <c r="U73" s="33"/>
    </row>
    <row r="74" customFormat="false" ht="15" hidden="false" customHeight="false" outlineLevel="0" collapsed="false">
      <c r="B74" s="33"/>
      <c r="C74" s="34" t="str">
        <f aca="false">IF($B74="","",IF($S74&lt;&gt;"","退職","在籍"))</f>
        <v/>
      </c>
      <c r="D74" s="33"/>
      <c r="E74" s="33"/>
      <c r="F74" s="33"/>
      <c r="G74" s="36"/>
      <c r="H74" s="37"/>
      <c r="I74" s="37"/>
      <c r="J74" s="34" t="str">
        <f aca="true">IF($I74="","",IFERROR(DATEDIF($I74,TODAY(),"M"),""))</f>
        <v/>
      </c>
      <c r="K74" s="37"/>
      <c r="L74" s="34" t="str">
        <f aca="true">IF($K74="","",$K74-TODAY())</f>
        <v/>
      </c>
      <c r="M74" s="38" t="str">
        <f aca="false">IF($L74="","",IF($L74&lt;0,"期限切れ",IF($L74&lt;=90,"要更新準備",IF($L74&lt;=180,"注意",""))))</f>
        <v/>
      </c>
      <c r="N74" s="37"/>
      <c r="O74" s="39" t="str">
        <f aca="false">IF($N74="","",$N74+60)</f>
        <v/>
      </c>
      <c r="P74" s="33"/>
      <c r="Q74" s="33"/>
      <c r="R74" s="33"/>
      <c r="S74" s="37"/>
      <c r="T74" s="37"/>
      <c r="U74" s="33"/>
    </row>
    <row r="75" customFormat="false" ht="15" hidden="false" customHeight="false" outlineLevel="0" collapsed="false">
      <c r="B75" s="33"/>
      <c r="C75" s="34" t="str">
        <f aca="false">IF($B75="","",IF($S75&lt;&gt;"","退職","在籍"))</f>
        <v/>
      </c>
      <c r="D75" s="33"/>
      <c r="E75" s="33"/>
      <c r="F75" s="33"/>
      <c r="G75" s="36"/>
      <c r="H75" s="37"/>
      <c r="I75" s="37"/>
      <c r="J75" s="34" t="str">
        <f aca="true">IF($I75="","",IFERROR(DATEDIF($I75,TODAY(),"M"),""))</f>
        <v/>
      </c>
      <c r="K75" s="37"/>
      <c r="L75" s="34" t="str">
        <f aca="true">IF($K75="","",$K75-TODAY())</f>
        <v/>
      </c>
      <c r="M75" s="38" t="str">
        <f aca="false">IF($L75="","",IF($L75&lt;0,"期限切れ",IF($L75&lt;=90,"要更新準備",IF($L75&lt;=180,"注意",""))))</f>
        <v/>
      </c>
      <c r="N75" s="37"/>
      <c r="O75" s="39" t="str">
        <f aca="false">IF($N75="","",$N75+60)</f>
        <v/>
      </c>
      <c r="P75" s="33"/>
      <c r="Q75" s="33"/>
      <c r="R75" s="33"/>
      <c r="S75" s="37"/>
      <c r="T75" s="37"/>
      <c r="U75" s="33"/>
    </row>
    <row r="76" customFormat="false" ht="15" hidden="false" customHeight="false" outlineLevel="0" collapsed="false">
      <c r="B76" s="33"/>
      <c r="C76" s="34" t="str">
        <f aca="false">IF($B76="","",IF($S76&lt;&gt;"","退職","在籍"))</f>
        <v/>
      </c>
      <c r="D76" s="33"/>
      <c r="E76" s="33"/>
      <c r="F76" s="33"/>
      <c r="G76" s="36"/>
      <c r="H76" s="37"/>
      <c r="I76" s="37"/>
      <c r="J76" s="34" t="str">
        <f aca="true">IF($I76="","",IFERROR(DATEDIF($I76,TODAY(),"M"),""))</f>
        <v/>
      </c>
      <c r="K76" s="37"/>
      <c r="L76" s="34" t="str">
        <f aca="true">IF($K76="","",$K76-TODAY())</f>
        <v/>
      </c>
      <c r="M76" s="38" t="str">
        <f aca="false">IF($L76="","",IF($L76&lt;0,"期限切れ",IF($L76&lt;=90,"要更新準備",IF($L76&lt;=180,"注意",""))))</f>
        <v/>
      </c>
      <c r="N76" s="37"/>
      <c r="O76" s="39" t="str">
        <f aca="false">IF($N76="","",$N76+60)</f>
        <v/>
      </c>
      <c r="P76" s="33"/>
      <c r="Q76" s="33"/>
      <c r="R76" s="33"/>
      <c r="S76" s="37"/>
      <c r="T76" s="37"/>
      <c r="U76" s="33"/>
    </row>
    <row r="77" customFormat="false" ht="15" hidden="false" customHeight="false" outlineLevel="0" collapsed="false">
      <c r="B77" s="33"/>
      <c r="C77" s="34" t="str">
        <f aca="false">IF($B77="","",IF($S77&lt;&gt;"","退職","在籍"))</f>
        <v/>
      </c>
      <c r="D77" s="33"/>
      <c r="E77" s="33"/>
      <c r="F77" s="33"/>
      <c r="G77" s="36"/>
      <c r="H77" s="37"/>
      <c r="I77" s="37"/>
      <c r="J77" s="34" t="str">
        <f aca="true">IF($I77="","",IFERROR(DATEDIF($I77,TODAY(),"M"),""))</f>
        <v/>
      </c>
      <c r="K77" s="37"/>
      <c r="L77" s="34" t="str">
        <f aca="true">IF($K77="","",$K77-TODAY())</f>
        <v/>
      </c>
      <c r="M77" s="38" t="str">
        <f aca="false">IF($L77="","",IF($L77&lt;0,"期限切れ",IF($L77&lt;=90,"要更新準備",IF($L77&lt;=180,"注意",""))))</f>
        <v/>
      </c>
      <c r="N77" s="37"/>
      <c r="O77" s="39" t="str">
        <f aca="false">IF($N77="","",$N77+60)</f>
        <v/>
      </c>
      <c r="P77" s="33"/>
      <c r="Q77" s="33"/>
      <c r="R77" s="33"/>
      <c r="S77" s="37"/>
      <c r="T77" s="37"/>
      <c r="U77" s="33"/>
    </row>
    <row r="78" customFormat="false" ht="15" hidden="false" customHeight="false" outlineLevel="0" collapsed="false">
      <c r="B78" s="33"/>
      <c r="C78" s="34" t="str">
        <f aca="false">IF($B78="","",IF($S78&lt;&gt;"","退職","在籍"))</f>
        <v/>
      </c>
      <c r="D78" s="33"/>
      <c r="E78" s="33"/>
      <c r="F78" s="33"/>
      <c r="G78" s="36"/>
      <c r="H78" s="37"/>
      <c r="I78" s="37"/>
      <c r="J78" s="34" t="str">
        <f aca="true">IF($I78="","",IFERROR(DATEDIF($I78,TODAY(),"M"),""))</f>
        <v/>
      </c>
      <c r="K78" s="37"/>
      <c r="L78" s="34" t="str">
        <f aca="true">IF($K78="","",$K78-TODAY())</f>
        <v/>
      </c>
      <c r="M78" s="38" t="str">
        <f aca="false">IF($L78="","",IF($L78&lt;0,"期限切れ",IF($L78&lt;=90,"要更新準備",IF($L78&lt;=180,"注意",""))))</f>
        <v/>
      </c>
      <c r="N78" s="37"/>
      <c r="O78" s="39" t="str">
        <f aca="false">IF($N78="","",$N78+60)</f>
        <v/>
      </c>
      <c r="P78" s="33"/>
      <c r="Q78" s="33"/>
      <c r="R78" s="33"/>
      <c r="S78" s="37"/>
      <c r="T78" s="37"/>
      <c r="U78" s="33"/>
    </row>
    <row r="79" customFormat="false" ht="15" hidden="false" customHeight="false" outlineLevel="0" collapsed="false">
      <c r="B79" s="33"/>
      <c r="C79" s="34" t="str">
        <f aca="false">IF($B79="","",IF($S79&lt;&gt;"","退職","在籍"))</f>
        <v/>
      </c>
      <c r="D79" s="33"/>
      <c r="E79" s="33"/>
      <c r="F79" s="33"/>
      <c r="G79" s="36"/>
      <c r="H79" s="37"/>
      <c r="I79" s="37"/>
      <c r="J79" s="34" t="str">
        <f aca="true">IF($I79="","",IFERROR(DATEDIF($I79,TODAY(),"M"),""))</f>
        <v/>
      </c>
      <c r="K79" s="37"/>
      <c r="L79" s="34" t="str">
        <f aca="true">IF($K79="","",$K79-TODAY())</f>
        <v/>
      </c>
      <c r="M79" s="38" t="str">
        <f aca="false">IF($L79="","",IF($L79&lt;0,"期限切れ",IF($L79&lt;=90,"要更新準備",IF($L79&lt;=180,"注意",""))))</f>
        <v/>
      </c>
      <c r="N79" s="37"/>
      <c r="O79" s="39" t="str">
        <f aca="false">IF($N79="","",$N79+60)</f>
        <v/>
      </c>
      <c r="P79" s="33"/>
      <c r="Q79" s="33"/>
      <c r="R79" s="33"/>
      <c r="S79" s="37"/>
      <c r="T79" s="37"/>
      <c r="U79" s="33"/>
    </row>
    <row r="80" customFormat="false" ht="15" hidden="false" customHeight="false" outlineLevel="0" collapsed="false">
      <c r="B80" s="33"/>
      <c r="C80" s="34" t="str">
        <f aca="false">IF($B80="","",IF($S80&lt;&gt;"","退職","在籍"))</f>
        <v/>
      </c>
      <c r="D80" s="33"/>
      <c r="E80" s="33"/>
      <c r="F80" s="33"/>
      <c r="G80" s="36"/>
      <c r="H80" s="37"/>
      <c r="I80" s="37"/>
      <c r="J80" s="34" t="str">
        <f aca="true">IF($I80="","",IFERROR(DATEDIF($I80,TODAY(),"M"),""))</f>
        <v/>
      </c>
      <c r="K80" s="37"/>
      <c r="L80" s="34" t="str">
        <f aca="true">IF($K80="","",$K80-TODAY())</f>
        <v/>
      </c>
      <c r="M80" s="38" t="str">
        <f aca="false">IF($L80="","",IF($L80&lt;0,"期限切れ",IF($L80&lt;=90,"要更新準備",IF($L80&lt;=180,"注意",""))))</f>
        <v/>
      </c>
      <c r="N80" s="37"/>
      <c r="O80" s="39" t="str">
        <f aca="false">IF($N80="","",$N80+60)</f>
        <v/>
      </c>
      <c r="P80" s="33"/>
      <c r="Q80" s="33"/>
      <c r="R80" s="33"/>
      <c r="S80" s="37"/>
      <c r="T80" s="37"/>
      <c r="U80" s="33"/>
    </row>
    <row r="81" customFormat="false" ht="15" hidden="false" customHeight="false" outlineLevel="0" collapsed="false">
      <c r="B81" s="33"/>
      <c r="C81" s="34" t="str">
        <f aca="false">IF($B81="","",IF($S81&lt;&gt;"","退職","在籍"))</f>
        <v/>
      </c>
      <c r="D81" s="33"/>
      <c r="E81" s="33"/>
      <c r="F81" s="33"/>
      <c r="G81" s="36"/>
      <c r="H81" s="37"/>
      <c r="I81" s="37"/>
      <c r="J81" s="34" t="str">
        <f aca="true">IF($I81="","",IFERROR(DATEDIF($I81,TODAY(),"M"),""))</f>
        <v/>
      </c>
      <c r="K81" s="37"/>
      <c r="L81" s="34" t="str">
        <f aca="true">IF($K81="","",$K81-TODAY())</f>
        <v/>
      </c>
      <c r="M81" s="38" t="str">
        <f aca="false">IF($L81="","",IF($L81&lt;0,"期限切れ",IF($L81&lt;=90,"要更新準備",IF($L81&lt;=180,"注意",""))))</f>
        <v/>
      </c>
      <c r="N81" s="37"/>
      <c r="O81" s="39" t="str">
        <f aca="false">IF($N81="","",$N81+60)</f>
        <v/>
      </c>
      <c r="P81" s="33"/>
      <c r="Q81" s="33"/>
      <c r="R81" s="33"/>
      <c r="S81" s="37"/>
      <c r="T81" s="37"/>
      <c r="U81" s="33"/>
    </row>
    <row r="82" customFormat="false" ht="15" hidden="false" customHeight="false" outlineLevel="0" collapsed="false">
      <c r="B82" s="33"/>
      <c r="C82" s="34" t="str">
        <f aca="false">IF($B82="","",IF($S82&lt;&gt;"","退職","在籍"))</f>
        <v/>
      </c>
      <c r="D82" s="33"/>
      <c r="E82" s="33"/>
      <c r="F82" s="33"/>
      <c r="G82" s="36"/>
      <c r="H82" s="37"/>
      <c r="I82" s="37"/>
      <c r="J82" s="34" t="str">
        <f aca="true">IF($I82="","",IFERROR(DATEDIF($I82,TODAY(),"M"),""))</f>
        <v/>
      </c>
      <c r="K82" s="37"/>
      <c r="L82" s="34" t="str">
        <f aca="true">IF($K82="","",$K82-TODAY())</f>
        <v/>
      </c>
      <c r="M82" s="38" t="str">
        <f aca="false">IF($L82="","",IF($L82&lt;0,"期限切れ",IF($L82&lt;=90,"要更新準備",IF($L82&lt;=180,"注意",""))))</f>
        <v/>
      </c>
      <c r="N82" s="37"/>
      <c r="O82" s="39" t="str">
        <f aca="false">IF($N82="","",$N82+60)</f>
        <v/>
      </c>
      <c r="P82" s="33"/>
      <c r="Q82" s="33"/>
      <c r="R82" s="33"/>
      <c r="S82" s="37"/>
      <c r="T82" s="37"/>
      <c r="U82" s="33"/>
    </row>
    <row r="83" customFormat="false" ht="15" hidden="false" customHeight="false" outlineLevel="0" collapsed="false">
      <c r="B83" s="33"/>
      <c r="C83" s="34" t="str">
        <f aca="false">IF($B83="","",IF($S83&lt;&gt;"","退職","在籍"))</f>
        <v/>
      </c>
      <c r="D83" s="33"/>
      <c r="E83" s="33"/>
      <c r="F83" s="33"/>
      <c r="G83" s="36"/>
      <c r="H83" s="37"/>
      <c r="I83" s="37"/>
      <c r="J83" s="34" t="str">
        <f aca="true">IF($I83="","",IFERROR(DATEDIF($I83,TODAY(),"M"),""))</f>
        <v/>
      </c>
      <c r="K83" s="37"/>
      <c r="L83" s="34" t="str">
        <f aca="true">IF($K83="","",$K83-TODAY())</f>
        <v/>
      </c>
      <c r="M83" s="38" t="str">
        <f aca="false">IF($L83="","",IF($L83&lt;0,"期限切れ",IF($L83&lt;=90,"要更新準備",IF($L83&lt;=180,"注意",""))))</f>
        <v/>
      </c>
      <c r="N83" s="37"/>
      <c r="O83" s="39" t="str">
        <f aca="false">IF($N83="","",$N83+60)</f>
        <v/>
      </c>
      <c r="P83" s="33"/>
      <c r="Q83" s="33"/>
      <c r="R83" s="33"/>
      <c r="S83" s="37"/>
      <c r="T83" s="37"/>
      <c r="U83" s="33"/>
    </row>
    <row r="84" customFormat="false" ht="15" hidden="false" customHeight="false" outlineLevel="0" collapsed="false">
      <c r="B84" s="33"/>
      <c r="C84" s="34" t="str">
        <f aca="false">IF($B84="","",IF($S84&lt;&gt;"","退職","在籍"))</f>
        <v/>
      </c>
      <c r="D84" s="33"/>
      <c r="E84" s="33"/>
      <c r="F84" s="33"/>
      <c r="G84" s="36"/>
      <c r="H84" s="37"/>
      <c r="I84" s="37"/>
      <c r="J84" s="34" t="str">
        <f aca="true">IF($I84="","",IFERROR(DATEDIF($I84,TODAY(),"M"),""))</f>
        <v/>
      </c>
      <c r="K84" s="37"/>
      <c r="L84" s="34" t="str">
        <f aca="true">IF($K84="","",$K84-TODAY())</f>
        <v/>
      </c>
      <c r="M84" s="38" t="str">
        <f aca="false">IF($L84="","",IF($L84&lt;0,"期限切れ",IF($L84&lt;=90,"要更新準備",IF($L84&lt;=180,"注意",""))))</f>
        <v/>
      </c>
      <c r="N84" s="37"/>
      <c r="O84" s="39" t="str">
        <f aca="false">IF($N84="","",$N84+60)</f>
        <v/>
      </c>
      <c r="P84" s="33"/>
      <c r="Q84" s="33"/>
      <c r="R84" s="33"/>
      <c r="S84" s="37"/>
      <c r="T84" s="37"/>
      <c r="U84" s="33"/>
    </row>
    <row r="85" customFormat="false" ht="15" hidden="false" customHeight="false" outlineLevel="0" collapsed="false">
      <c r="B85" s="33"/>
      <c r="C85" s="34" t="str">
        <f aca="false">IF($B85="","",IF($S85&lt;&gt;"","退職","在籍"))</f>
        <v/>
      </c>
      <c r="D85" s="33"/>
      <c r="E85" s="33"/>
      <c r="F85" s="33"/>
      <c r="G85" s="36"/>
      <c r="H85" s="37"/>
      <c r="I85" s="37"/>
      <c r="J85" s="34" t="str">
        <f aca="true">IF($I85="","",IFERROR(DATEDIF($I85,TODAY(),"M"),""))</f>
        <v/>
      </c>
      <c r="K85" s="37"/>
      <c r="L85" s="34" t="str">
        <f aca="true">IF($K85="","",$K85-TODAY())</f>
        <v/>
      </c>
      <c r="M85" s="38" t="str">
        <f aca="false">IF($L85="","",IF($L85&lt;0,"期限切れ",IF($L85&lt;=90,"要更新準備",IF($L85&lt;=180,"注意",""))))</f>
        <v/>
      </c>
      <c r="N85" s="37"/>
      <c r="O85" s="39" t="str">
        <f aca="false">IF($N85="","",$N85+60)</f>
        <v/>
      </c>
      <c r="P85" s="33"/>
      <c r="Q85" s="33"/>
      <c r="R85" s="33"/>
      <c r="S85" s="37"/>
      <c r="T85" s="37"/>
      <c r="U85" s="33"/>
    </row>
    <row r="86" customFormat="false" ht="15" hidden="false" customHeight="false" outlineLevel="0" collapsed="false">
      <c r="B86" s="33"/>
      <c r="C86" s="34" t="str">
        <f aca="false">IF($B86="","",IF($S86&lt;&gt;"","退職","在籍"))</f>
        <v/>
      </c>
      <c r="D86" s="33"/>
      <c r="E86" s="33"/>
      <c r="F86" s="33"/>
      <c r="G86" s="36"/>
      <c r="H86" s="37"/>
      <c r="I86" s="37"/>
      <c r="J86" s="34" t="str">
        <f aca="true">IF($I86="","",IFERROR(DATEDIF($I86,TODAY(),"M"),""))</f>
        <v/>
      </c>
      <c r="K86" s="37"/>
      <c r="L86" s="34" t="str">
        <f aca="true">IF($K86="","",$K86-TODAY())</f>
        <v/>
      </c>
      <c r="M86" s="38" t="str">
        <f aca="false">IF($L86="","",IF($L86&lt;0,"期限切れ",IF($L86&lt;=90,"要更新準備",IF($L86&lt;=180,"注意",""))))</f>
        <v/>
      </c>
      <c r="N86" s="37"/>
      <c r="O86" s="39" t="str">
        <f aca="false">IF($N86="","",$N86+60)</f>
        <v/>
      </c>
      <c r="P86" s="33"/>
      <c r="Q86" s="33"/>
      <c r="R86" s="33"/>
      <c r="S86" s="37"/>
      <c r="T86" s="37"/>
      <c r="U86" s="33"/>
    </row>
    <row r="87" customFormat="false" ht="15" hidden="false" customHeight="false" outlineLevel="0" collapsed="false">
      <c r="B87" s="33"/>
      <c r="C87" s="34" t="str">
        <f aca="false">IF($B87="","",IF($S87&lt;&gt;"","退職","在籍"))</f>
        <v/>
      </c>
      <c r="D87" s="33"/>
      <c r="E87" s="33"/>
      <c r="F87" s="33"/>
      <c r="G87" s="36"/>
      <c r="H87" s="37"/>
      <c r="I87" s="37"/>
      <c r="J87" s="34" t="str">
        <f aca="true">IF($I87="","",IFERROR(DATEDIF($I87,TODAY(),"M"),""))</f>
        <v/>
      </c>
      <c r="K87" s="37"/>
      <c r="L87" s="34" t="str">
        <f aca="true">IF($K87="","",$K87-TODAY())</f>
        <v/>
      </c>
      <c r="M87" s="38" t="str">
        <f aca="false">IF($L87="","",IF($L87&lt;0,"期限切れ",IF($L87&lt;=90,"要更新準備",IF($L87&lt;=180,"注意",""))))</f>
        <v/>
      </c>
      <c r="N87" s="37"/>
      <c r="O87" s="39" t="str">
        <f aca="false">IF($N87="","",$N87+60)</f>
        <v/>
      </c>
      <c r="P87" s="33"/>
      <c r="Q87" s="33"/>
      <c r="R87" s="33"/>
      <c r="S87" s="37"/>
      <c r="T87" s="37"/>
      <c r="U87" s="33"/>
    </row>
    <row r="88" customFormat="false" ht="15" hidden="false" customHeight="false" outlineLevel="0" collapsed="false">
      <c r="B88" s="33"/>
      <c r="C88" s="34" t="str">
        <f aca="false">IF($B88="","",IF($S88&lt;&gt;"","退職","在籍"))</f>
        <v/>
      </c>
      <c r="D88" s="33"/>
      <c r="E88" s="33"/>
      <c r="F88" s="33"/>
      <c r="G88" s="36"/>
      <c r="H88" s="37"/>
      <c r="I88" s="37"/>
      <c r="J88" s="34" t="str">
        <f aca="true">IF($I88="","",IFERROR(DATEDIF($I88,TODAY(),"M"),""))</f>
        <v/>
      </c>
      <c r="K88" s="37"/>
      <c r="L88" s="34" t="str">
        <f aca="true">IF($K88="","",$K88-TODAY())</f>
        <v/>
      </c>
      <c r="M88" s="38" t="str">
        <f aca="false">IF($L88="","",IF($L88&lt;0,"期限切れ",IF($L88&lt;=90,"要更新準備",IF($L88&lt;=180,"注意",""))))</f>
        <v/>
      </c>
      <c r="N88" s="37"/>
      <c r="O88" s="39" t="str">
        <f aca="false">IF($N88="","",$N88+60)</f>
        <v/>
      </c>
      <c r="P88" s="33"/>
      <c r="Q88" s="33"/>
      <c r="R88" s="33"/>
      <c r="S88" s="37"/>
      <c r="T88" s="37"/>
      <c r="U88" s="33"/>
    </row>
    <row r="89" customFormat="false" ht="15" hidden="false" customHeight="false" outlineLevel="0" collapsed="false">
      <c r="B89" s="33"/>
      <c r="C89" s="34" t="str">
        <f aca="false">IF($B89="","",IF($S89&lt;&gt;"","退職","在籍"))</f>
        <v/>
      </c>
      <c r="D89" s="33"/>
      <c r="E89" s="33"/>
      <c r="F89" s="33"/>
      <c r="G89" s="36"/>
      <c r="H89" s="37"/>
      <c r="I89" s="37"/>
      <c r="J89" s="34" t="str">
        <f aca="true">IF($I89="","",IFERROR(DATEDIF($I89,TODAY(),"M"),""))</f>
        <v/>
      </c>
      <c r="K89" s="37"/>
      <c r="L89" s="34" t="str">
        <f aca="true">IF($K89="","",$K89-TODAY())</f>
        <v/>
      </c>
      <c r="M89" s="38" t="str">
        <f aca="false">IF($L89="","",IF($L89&lt;0,"期限切れ",IF($L89&lt;=90,"要更新準備",IF($L89&lt;=180,"注意",""))))</f>
        <v/>
      </c>
      <c r="N89" s="37"/>
      <c r="O89" s="39" t="str">
        <f aca="false">IF($N89="","",$N89+60)</f>
        <v/>
      </c>
      <c r="P89" s="33"/>
      <c r="Q89" s="33"/>
      <c r="R89" s="33"/>
      <c r="S89" s="37"/>
      <c r="T89" s="37"/>
      <c r="U89" s="33"/>
    </row>
    <row r="90" customFormat="false" ht="15" hidden="false" customHeight="false" outlineLevel="0" collapsed="false">
      <c r="B90" s="33"/>
      <c r="C90" s="34" t="str">
        <f aca="false">IF($B90="","",IF($S90&lt;&gt;"","退職","在籍"))</f>
        <v/>
      </c>
      <c r="D90" s="33"/>
      <c r="E90" s="33"/>
      <c r="F90" s="33"/>
      <c r="G90" s="36"/>
      <c r="H90" s="37"/>
      <c r="I90" s="37"/>
      <c r="J90" s="34" t="str">
        <f aca="true">IF($I90="","",IFERROR(DATEDIF($I90,TODAY(),"M"),""))</f>
        <v/>
      </c>
      <c r="K90" s="37"/>
      <c r="L90" s="34" t="str">
        <f aca="true">IF($K90="","",$K90-TODAY())</f>
        <v/>
      </c>
      <c r="M90" s="38" t="str">
        <f aca="false">IF($L90="","",IF($L90&lt;0,"期限切れ",IF($L90&lt;=90,"要更新準備",IF($L90&lt;=180,"注意",""))))</f>
        <v/>
      </c>
      <c r="N90" s="37"/>
      <c r="O90" s="39" t="str">
        <f aca="false">IF($N90="","",$N90+60)</f>
        <v/>
      </c>
      <c r="P90" s="33"/>
      <c r="Q90" s="33"/>
      <c r="R90" s="33"/>
      <c r="S90" s="37"/>
      <c r="T90" s="37"/>
      <c r="U90" s="33"/>
    </row>
    <row r="91" customFormat="false" ht="15" hidden="false" customHeight="false" outlineLevel="0" collapsed="false">
      <c r="B91" s="33"/>
      <c r="C91" s="34" t="str">
        <f aca="false">IF($B91="","",IF($S91&lt;&gt;"","退職","在籍"))</f>
        <v/>
      </c>
      <c r="D91" s="33"/>
      <c r="E91" s="33"/>
      <c r="F91" s="33"/>
      <c r="G91" s="36"/>
      <c r="H91" s="37"/>
      <c r="I91" s="37"/>
      <c r="J91" s="34" t="str">
        <f aca="true">IF($I91="","",IFERROR(DATEDIF($I91,TODAY(),"M"),""))</f>
        <v/>
      </c>
      <c r="K91" s="37"/>
      <c r="L91" s="34" t="str">
        <f aca="true">IF($K91="","",$K91-TODAY())</f>
        <v/>
      </c>
      <c r="M91" s="38" t="str">
        <f aca="false">IF($L91="","",IF($L91&lt;0,"期限切れ",IF($L91&lt;=90,"要更新準備",IF($L91&lt;=180,"注意",""))))</f>
        <v/>
      </c>
      <c r="N91" s="37"/>
      <c r="O91" s="39" t="str">
        <f aca="false">IF($N91="","",$N91+60)</f>
        <v/>
      </c>
      <c r="P91" s="33"/>
      <c r="Q91" s="33"/>
      <c r="R91" s="33"/>
      <c r="S91" s="37"/>
      <c r="T91" s="37"/>
      <c r="U91" s="33"/>
    </row>
    <row r="92" customFormat="false" ht="15" hidden="false" customHeight="false" outlineLevel="0" collapsed="false">
      <c r="B92" s="33"/>
      <c r="C92" s="34" t="str">
        <f aca="false">IF($B92="","",IF($S92&lt;&gt;"","退職","在籍"))</f>
        <v/>
      </c>
      <c r="D92" s="33"/>
      <c r="E92" s="33"/>
      <c r="F92" s="33"/>
      <c r="G92" s="36"/>
      <c r="H92" s="37"/>
      <c r="I92" s="37"/>
      <c r="J92" s="34" t="str">
        <f aca="true">IF($I92="","",IFERROR(DATEDIF($I92,TODAY(),"M"),""))</f>
        <v/>
      </c>
      <c r="K92" s="37"/>
      <c r="L92" s="34" t="str">
        <f aca="true">IF($K92="","",$K92-TODAY())</f>
        <v/>
      </c>
      <c r="M92" s="38" t="str">
        <f aca="false">IF($L92="","",IF($L92&lt;0,"期限切れ",IF($L92&lt;=90,"要更新準備",IF($L92&lt;=180,"注意",""))))</f>
        <v/>
      </c>
      <c r="N92" s="37"/>
      <c r="O92" s="39" t="str">
        <f aca="false">IF($N92="","",$N92+60)</f>
        <v/>
      </c>
      <c r="P92" s="33"/>
      <c r="Q92" s="33"/>
      <c r="R92" s="33"/>
      <c r="S92" s="37"/>
      <c r="T92" s="37"/>
      <c r="U92" s="33"/>
    </row>
    <row r="93" customFormat="false" ht="15" hidden="false" customHeight="false" outlineLevel="0" collapsed="false">
      <c r="B93" s="33"/>
      <c r="C93" s="34" t="str">
        <f aca="false">IF($B93="","",IF($S93&lt;&gt;"","退職","在籍"))</f>
        <v/>
      </c>
      <c r="D93" s="33"/>
      <c r="E93" s="33"/>
      <c r="F93" s="33"/>
      <c r="G93" s="36"/>
      <c r="H93" s="37"/>
      <c r="I93" s="37"/>
      <c r="J93" s="34" t="str">
        <f aca="true">IF($I93="","",IFERROR(DATEDIF($I93,TODAY(),"M"),""))</f>
        <v/>
      </c>
      <c r="K93" s="37"/>
      <c r="L93" s="34" t="str">
        <f aca="true">IF($K93="","",$K93-TODAY())</f>
        <v/>
      </c>
      <c r="M93" s="38" t="str">
        <f aca="false">IF($L93="","",IF($L93&lt;0,"期限切れ",IF($L93&lt;=90,"要更新準備",IF($L93&lt;=180,"注意",""))))</f>
        <v/>
      </c>
      <c r="N93" s="37"/>
      <c r="O93" s="39" t="str">
        <f aca="false">IF($N93="","",$N93+60)</f>
        <v/>
      </c>
      <c r="P93" s="33"/>
      <c r="Q93" s="33"/>
      <c r="R93" s="33"/>
      <c r="S93" s="37"/>
      <c r="T93" s="37"/>
      <c r="U93" s="33"/>
    </row>
    <row r="94" customFormat="false" ht="15" hidden="false" customHeight="false" outlineLevel="0" collapsed="false">
      <c r="B94" s="33"/>
      <c r="C94" s="34" t="str">
        <f aca="false">IF($B94="","",IF($S94&lt;&gt;"","退職","在籍"))</f>
        <v/>
      </c>
      <c r="D94" s="33"/>
      <c r="E94" s="33"/>
      <c r="F94" s="33"/>
      <c r="G94" s="36"/>
      <c r="H94" s="37"/>
      <c r="I94" s="37"/>
      <c r="J94" s="34" t="str">
        <f aca="true">IF($I94="","",IFERROR(DATEDIF($I94,TODAY(),"M"),""))</f>
        <v/>
      </c>
      <c r="K94" s="37"/>
      <c r="L94" s="34" t="str">
        <f aca="true">IF($K94="","",$K94-TODAY())</f>
        <v/>
      </c>
      <c r="M94" s="38" t="str">
        <f aca="false">IF($L94="","",IF($L94&lt;0,"期限切れ",IF($L94&lt;=90,"要更新準備",IF($L94&lt;=180,"注意",""))))</f>
        <v/>
      </c>
      <c r="N94" s="37"/>
      <c r="O94" s="39" t="str">
        <f aca="false">IF($N94="","",$N94+60)</f>
        <v/>
      </c>
      <c r="P94" s="33"/>
      <c r="Q94" s="33"/>
      <c r="R94" s="33"/>
      <c r="S94" s="37"/>
      <c r="T94" s="37"/>
      <c r="U94" s="33"/>
    </row>
    <row r="95" customFormat="false" ht="15" hidden="false" customHeight="false" outlineLevel="0" collapsed="false">
      <c r="B95" s="33"/>
      <c r="C95" s="34" t="str">
        <f aca="false">IF($B95="","",IF($S95&lt;&gt;"","退職","在籍"))</f>
        <v/>
      </c>
      <c r="D95" s="33"/>
      <c r="E95" s="33"/>
      <c r="F95" s="33"/>
      <c r="G95" s="36"/>
      <c r="H95" s="37"/>
      <c r="I95" s="37"/>
      <c r="J95" s="34" t="str">
        <f aca="true">IF($I95="","",IFERROR(DATEDIF($I95,TODAY(),"M"),""))</f>
        <v/>
      </c>
      <c r="K95" s="37"/>
      <c r="L95" s="34" t="str">
        <f aca="true">IF($K95="","",$K95-TODAY())</f>
        <v/>
      </c>
      <c r="M95" s="38" t="str">
        <f aca="false">IF($L95="","",IF($L95&lt;0,"期限切れ",IF($L95&lt;=90,"要更新準備",IF($L95&lt;=180,"注意",""))))</f>
        <v/>
      </c>
      <c r="N95" s="37"/>
      <c r="O95" s="39" t="str">
        <f aca="false">IF($N95="","",$N95+60)</f>
        <v/>
      </c>
      <c r="P95" s="33"/>
      <c r="Q95" s="33"/>
      <c r="R95" s="33"/>
      <c r="S95" s="37"/>
      <c r="T95" s="37"/>
      <c r="U95" s="33"/>
    </row>
    <row r="96" customFormat="false" ht="15" hidden="false" customHeight="false" outlineLevel="0" collapsed="false">
      <c r="B96" s="33"/>
      <c r="C96" s="34" t="str">
        <f aca="false">IF($B96="","",IF($S96&lt;&gt;"","退職","在籍"))</f>
        <v/>
      </c>
      <c r="D96" s="33"/>
      <c r="E96" s="33"/>
      <c r="F96" s="33"/>
      <c r="G96" s="36"/>
      <c r="H96" s="37"/>
      <c r="I96" s="37"/>
      <c r="J96" s="34" t="str">
        <f aca="true">IF($I96="","",IFERROR(DATEDIF($I96,TODAY(),"M"),""))</f>
        <v/>
      </c>
      <c r="K96" s="37"/>
      <c r="L96" s="34" t="str">
        <f aca="true">IF($K96="","",$K96-TODAY())</f>
        <v/>
      </c>
      <c r="M96" s="38" t="str">
        <f aca="false">IF($L96="","",IF($L96&lt;0,"期限切れ",IF($L96&lt;=90,"要更新準備",IF($L96&lt;=180,"注意",""))))</f>
        <v/>
      </c>
      <c r="N96" s="37"/>
      <c r="O96" s="39" t="str">
        <f aca="false">IF($N96="","",$N96+60)</f>
        <v/>
      </c>
      <c r="P96" s="33"/>
      <c r="Q96" s="33"/>
      <c r="R96" s="33"/>
      <c r="S96" s="37"/>
      <c r="T96" s="37"/>
      <c r="U96" s="33"/>
    </row>
    <row r="97" customFormat="false" ht="15" hidden="false" customHeight="false" outlineLevel="0" collapsed="false">
      <c r="B97" s="33"/>
      <c r="C97" s="34" t="str">
        <f aca="false">IF($B97="","",IF($S97&lt;&gt;"","退職","在籍"))</f>
        <v/>
      </c>
      <c r="D97" s="33"/>
      <c r="E97" s="33"/>
      <c r="F97" s="33"/>
      <c r="G97" s="36"/>
      <c r="H97" s="37"/>
      <c r="I97" s="37"/>
      <c r="J97" s="34" t="str">
        <f aca="true">IF($I97="","",IFERROR(DATEDIF($I97,TODAY(),"M"),""))</f>
        <v/>
      </c>
      <c r="K97" s="37"/>
      <c r="L97" s="34" t="str">
        <f aca="true">IF($K97="","",$K97-TODAY())</f>
        <v/>
      </c>
      <c r="M97" s="38" t="str">
        <f aca="false">IF($L97="","",IF($L97&lt;0,"期限切れ",IF($L97&lt;=90,"要更新準備",IF($L97&lt;=180,"注意",""))))</f>
        <v/>
      </c>
      <c r="N97" s="37"/>
      <c r="O97" s="39" t="str">
        <f aca="false">IF($N97="","",$N97+60)</f>
        <v/>
      </c>
      <c r="P97" s="33"/>
      <c r="Q97" s="33"/>
      <c r="R97" s="33"/>
      <c r="S97" s="37"/>
      <c r="T97" s="37"/>
      <c r="U97" s="33"/>
    </row>
    <row r="98" customFormat="false" ht="15" hidden="false" customHeight="false" outlineLevel="0" collapsed="false">
      <c r="B98" s="33"/>
      <c r="C98" s="34" t="str">
        <f aca="false">IF($B98="","",IF($S98&lt;&gt;"","退職","在籍"))</f>
        <v/>
      </c>
      <c r="D98" s="33"/>
      <c r="E98" s="33"/>
      <c r="F98" s="33"/>
      <c r="G98" s="36"/>
      <c r="H98" s="37"/>
      <c r="I98" s="37"/>
      <c r="J98" s="34" t="str">
        <f aca="true">IF($I98="","",IFERROR(DATEDIF($I98,TODAY(),"M"),""))</f>
        <v/>
      </c>
      <c r="K98" s="37"/>
      <c r="L98" s="34" t="str">
        <f aca="true">IF($K98="","",$K98-TODAY())</f>
        <v/>
      </c>
      <c r="M98" s="38" t="str">
        <f aca="false">IF($L98="","",IF($L98&lt;0,"期限切れ",IF($L98&lt;=90,"要更新準備",IF($L98&lt;=180,"注意",""))))</f>
        <v/>
      </c>
      <c r="N98" s="37"/>
      <c r="O98" s="39" t="str">
        <f aca="false">IF($N98="","",$N98+60)</f>
        <v/>
      </c>
      <c r="P98" s="33"/>
      <c r="Q98" s="33"/>
      <c r="R98" s="33"/>
      <c r="S98" s="37"/>
      <c r="T98" s="37"/>
      <c r="U98" s="33"/>
    </row>
    <row r="99" customFormat="false" ht="15" hidden="false" customHeight="false" outlineLevel="0" collapsed="false">
      <c r="B99" s="33"/>
      <c r="C99" s="34" t="str">
        <f aca="false">IF($B99="","",IF($S99&lt;&gt;"","退職","在籍"))</f>
        <v/>
      </c>
      <c r="D99" s="33"/>
      <c r="E99" s="33"/>
      <c r="F99" s="33"/>
      <c r="G99" s="36"/>
      <c r="H99" s="37"/>
      <c r="I99" s="37"/>
      <c r="J99" s="34" t="str">
        <f aca="true">IF($I99="","",IFERROR(DATEDIF($I99,TODAY(),"M"),""))</f>
        <v/>
      </c>
      <c r="K99" s="37"/>
      <c r="L99" s="34" t="str">
        <f aca="true">IF($K99="","",$K99-TODAY())</f>
        <v/>
      </c>
      <c r="M99" s="38" t="str">
        <f aca="false">IF($L99="","",IF($L99&lt;0,"期限切れ",IF($L99&lt;=90,"要更新準備",IF($L99&lt;=180,"注意",""))))</f>
        <v/>
      </c>
      <c r="N99" s="37"/>
      <c r="O99" s="39" t="str">
        <f aca="false">IF($N99="","",$N99+60)</f>
        <v/>
      </c>
      <c r="P99" s="33"/>
      <c r="Q99" s="33"/>
      <c r="R99" s="33"/>
      <c r="S99" s="37"/>
      <c r="T99" s="37"/>
      <c r="U99" s="33"/>
    </row>
    <row r="100" customFormat="false" ht="15" hidden="false" customHeight="false" outlineLevel="0" collapsed="false">
      <c r="B100" s="33"/>
      <c r="C100" s="34" t="str">
        <f aca="false">IF($B100="","",IF($S100&lt;&gt;"","退職","在籍"))</f>
        <v/>
      </c>
      <c r="D100" s="33"/>
      <c r="E100" s="33"/>
      <c r="F100" s="33"/>
      <c r="G100" s="36"/>
      <c r="H100" s="37"/>
      <c r="I100" s="37"/>
      <c r="J100" s="34" t="str">
        <f aca="true">IF($I100="","",IFERROR(DATEDIF($I100,TODAY(),"M"),""))</f>
        <v/>
      </c>
      <c r="K100" s="37"/>
      <c r="L100" s="34" t="str">
        <f aca="true">IF($K100="","",$K100-TODAY())</f>
        <v/>
      </c>
      <c r="M100" s="38" t="str">
        <f aca="false">IF($L100="","",IF($L100&lt;0,"期限切れ",IF($L100&lt;=90,"要更新準備",IF($L100&lt;=180,"注意",""))))</f>
        <v/>
      </c>
      <c r="N100" s="37"/>
      <c r="O100" s="39" t="str">
        <f aca="false">IF($N100="","",$N100+60)</f>
        <v/>
      </c>
      <c r="P100" s="33"/>
      <c r="Q100" s="33"/>
      <c r="R100" s="33"/>
      <c r="S100" s="37"/>
      <c r="T100" s="37"/>
      <c r="U100" s="33"/>
    </row>
    <row r="101" customFormat="false" ht="15" hidden="false" customHeight="false" outlineLevel="0" collapsed="false">
      <c r="B101" s="33"/>
      <c r="C101" s="34" t="str">
        <f aca="false">IF($B101="","",IF($S101&lt;&gt;"","退職","在籍"))</f>
        <v/>
      </c>
      <c r="D101" s="33"/>
      <c r="E101" s="33"/>
      <c r="F101" s="33"/>
      <c r="G101" s="36"/>
      <c r="H101" s="37"/>
      <c r="I101" s="37"/>
      <c r="J101" s="34" t="str">
        <f aca="true">IF($I101="","",IFERROR(DATEDIF($I101,TODAY(),"M"),""))</f>
        <v/>
      </c>
      <c r="K101" s="37"/>
      <c r="L101" s="34" t="str">
        <f aca="true">IF($K101="","",$K101-TODAY())</f>
        <v/>
      </c>
      <c r="M101" s="38" t="str">
        <f aca="false">IF($L101="","",IF($L101&lt;0,"期限切れ",IF($L101&lt;=90,"要更新準備",IF($L101&lt;=180,"注意",""))))</f>
        <v/>
      </c>
      <c r="N101" s="37"/>
      <c r="O101" s="39" t="str">
        <f aca="false">IF($N101="","",$N101+60)</f>
        <v/>
      </c>
      <c r="P101" s="33"/>
      <c r="Q101" s="33"/>
      <c r="R101" s="33"/>
      <c r="S101" s="37"/>
      <c r="T101" s="37"/>
      <c r="U101" s="33"/>
    </row>
    <row r="102" customFormat="false" ht="15" hidden="false" customHeight="false" outlineLevel="0" collapsed="false">
      <c r="B102" s="33"/>
      <c r="C102" s="34" t="str">
        <f aca="false">IF($B102="","",IF($S102&lt;&gt;"","退職","在籍"))</f>
        <v/>
      </c>
      <c r="D102" s="33"/>
      <c r="E102" s="33"/>
      <c r="F102" s="33"/>
      <c r="G102" s="36"/>
      <c r="H102" s="37"/>
      <c r="I102" s="37"/>
      <c r="J102" s="34" t="str">
        <f aca="true">IF($I102="","",IFERROR(DATEDIF($I102,TODAY(),"M"),""))</f>
        <v/>
      </c>
      <c r="K102" s="37"/>
      <c r="L102" s="34" t="str">
        <f aca="true">IF($K102="","",$K102-TODAY())</f>
        <v/>
      </c>
      <c r="M102" s="38" t="str">
        <f aca="false">IF($L102="","",IF($L102&lt;0,"期限切れ",IF($L102&lt;=90,"要更新準備",IF($L102&lt;=180,"注意",""))))</f>
        <v/>
      </c>
      <c r="N102" s="37"/>
      <c r="O102" s="39" t="str">
        <f aca="false">IF($N102="","",$N102+60)</f>
        <v/>
      </c>
      <c r="P102" s="33"/>
      <c r="Q102" s="33"/>
      <c r="R102" s="33"/>
      <c r="S102" s="37"/>
      <c r="T102" s="37"/>
      <c r="U102" s="33"/>
    </row>
    <row r="103" customFormat="false" ht="15" hidden="false" customHeight="false" outlineLevel="0" collapsed="false">
      <c r="B103" s="33"/>
      <c r="C103" s="34" t="str">
        <f aca="false">IF($B103="","",IF($S103&lt;&gt;"","退職","在籍"))</f>
        <v/>
      </c>
      <c r="D103" s="33"/>
      <c r="E103" s="33"/>
      <c r="F103" s="33"/>
      <c r="G103" s="36"/>
      <c r="H103" s="37"/>
      <c r="I103" s="37"/>
      <c r="J103" s="34" t="str">
        <f aca="true">IF($I103="","",IFERROR(DATEDIF($I103,TODAY(),"M"),""))</f>
        <v/>
      </c>
      <c r="K103" s="37"/>
      <c r="L103" s="34" t="str">
        <f aca="true">IF($K103="","",$K103-TODAY())</f>
        <v/>
      </c>
      <c r="M103" s="38" t="str">
        <f aca="false">IF($L103="","",IF($L103&lt;0,"期限切れ",IF($L103&lt;=90,"要更新準備",IF($L103&lt;=180,"注意",""))))</f>
        <v/>
      </c>
      <c r="N103" s="37"/>
      <c r="O103" s="39" t="str">
        <f aca="false">IF($N103="","",$N103+60)</f>
        <v/>
      </c>
      <c r="P103" s="33"/>
      <c r="Q103" s="33"/>
      <c r="R103" s="33"/>
      <c r="S103" s="37"/>
      <c r="T103" s="37"/>
      <c r="U103" s="33"/>
    </row>
    <row r="104" customFormat="false" ht="15" hidden="false" customHeight="false" outlineLevel="0" collapsed="false">
      <c r="B104" s="33"/>
      <c r="C104" s="34" t="str">
        <f aca="false">IF($B104="","",IF($S104&lt;&gt;"","退職","在籍"))</f>
        <v/>
      </c>
      <c r="D104" s="33"/>
      <c r="E104" s="33"/>
      <c r="F104" s="33"/>
      <c r="G104" s="36"/>
      <c r="H104" s="37"/>
      <c r="I104" s="37"/>
      <c r="J104" s="34" t="str">
        <f aca="true">IF($I104="","",IFERROR(DATEDIF($I104,TODAY(),"M"),""))</f>
        <v/>
      </c>
      <c r="K104" s="37"/>
      <c r="L104" s="34" t="str">
        <f aca="true">IF($K104="","",$K104-TODAY())</f>
        <v/>
      </c>
      <c r="M104" s="38" t="str">
        <f aca="false">IF($L104="","",IF($L104&lt;0,"期限切れ",IF($L104&lt;=90,"要更新準備",IF($L104&lt;=180,"注意",""))))</f>
        <v/>
      </c>
      <c r="N104" s="37"/>
      <c r="O104" s="39" t="str">
        <f aca="false">IF($N104="","",$N104+60)</f>
        <v/>
      </c>
      <c r="P104" s="33"/>
      <c r="Q104" s="33"/>
      <c r="R104" s="33"/>
      <c r="S104" s="37"/>
      <c r="T104" s="37"/>
      <c r="U104" s="33"/>
    </row>
    <row r="105" customFormat="false" ht="15" hidden="false" customHeight="false" outlineLevel="0" collapsed="false">
      <c r="B105" s="33"/>
      <c r="C105" s="34" t="str">
        <f aca="false">IF($B105="","",IF($S105&lt;&gt;"","退職","在籍"))</f>
        <v/>
      </c>
      <c r="D105" s="33"/>
      <c r="E105" s="33"/>
      <c r="F105" s="33"/>
      <c r="G105" s="36"/>
      <c r="H105" s="37"/>
      <c r="I105" s="37"/>
      <c r="J105" s="34" t="str">
        <f aca="true">IF($I105="","",IFERROR(DATEDIF($I105,TODAY(),"M"),""))</f>
        <v/>
      </c>
      <c r="K105" s="37"/>
      <c r="L105" s="34" t="str">
        <f aca="true">IF($K105="","",$K105-TODAY())</f>
        <v/>
      </c>
      <c r="M105" s="38" t="str">
        <f aca="false">IF($L105="","",IF($L105&lt;0,"期限切れ",IF($L105&lt;=90,"要更新準備",IF($L105&lt;=180,"注意",""))))</f>
        <v/>
      </c>
      <c r="N105" s="37"/>
      <c r="O105" s="39" t="str">
        <f aca="false">IF($N105="","",$N105+60)</f>
        <v/>
      </c>
      <c r="P105" s="33"/>
      <c r="Q105" s="33"/>
      <c r="R105" s="33"/>
      <c r="S105" s="37"/>
      <c r="T105" s="37"/>
      <c r="U105" s="33"/>
    </row>
    <row r="107" customFormat="false" ht="15" hidden="false" customHeight="false" outlineLevel="0" collapsed="false">
      <c r="B107" s="41" t="s">
        <v>118</v>
      </c>
    </row>
    <row r="108" customFormat="false" ht="15" hidden="false" customHeight="false" outlineLevel="0" collapsed="false">
      <c r="B108" s="18" t="s">
        <v>119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5" min="4" style="0" width="18"/>
    <col collapsed="false" customWidth="true" hidden="false" outlineLevel="0" max="6" min="6" style="0" width="16"/>
    <col collapsed="false" customWidth="true" hidden="false" outlineLevel="0" max="7" min="7" style="0" width="30"/>
  </cols>
  <sheetData>
    <row r="2" customFormat="false" ht="18.55" hidden="false" customHeight="false" outlineLevel="0" collapsed="false">
      <c r="B2" s="12" t="s">
        <v>120</v>
      </c>
    </row>
    <row r="3" customFormat="false" ht="15" hidden="false" customHeight="false" outlineLevel="0" collapsed="false">
      <c r="B3" s="18" t="s">
        <v>121</v>
      </c>
    </row>
    <row r="5" customFormat="false" ht="30" hidden="false" customHeight="true" outlineLevel="0" collapsed="false">
      <c r="B5" s="42" t="s">
        <v>122</v>
      </c>
      <c r="C5" s="42" t="s">
        <v>123</v>
      </c>
      <c r="D5" s="42" t="s">
        <v>124</v>
      </c>
      <c r="E5" s="42" t="s">
        <v>125</v>
      </c>
      <c r="F5" s="42" t="s">
        <v>126</v>
      </c>
      <c r="G5" s="42" t="s">
        <v>127</v>
      </c>
    </row>
    <row r="6" customFormat="false" ht="15" hidden="false" customHeight="false" outlineLevel="0" collapsed="false">
      <c r="B6" s="17" t="s">
        <v>115</v>
      </c>
      <c r="C6" s="22" t="n">
        <f aca="false">IF($B6="","",COUNTIFS(02_個人別管理台帳!$F$6:$F$105,$B6,02_個人別管理台帳!$C$6:$C$105,"在籍"))</f>
        <v>1</v>
      </c>
      <c r="D6" s="43" t="n">
        <f aca="false">IF($B6="","",SUMIFS(02_個人別管理台帳!$G$6:$G$105,02_個人別管理台帳!$F$6:$F$105,$B6,02_個人別管理台帳!$C$6:$C$105,"在籍"))</f>
        <v>8000</v>
      </c>
      <c r="E6" s="43" t="n">
        <f aca="false">IF($D6="","",$D6*12)</f>
        <v>96000</v>
      </c>
      <c r="F6" s="21" t="n">
        <v>45366</v>
      </c>
      <c r="G6" s="16" t="s">
        <v>128</v>
      </c>
    </row>
    <row r="7" customFormat="false" ht="15" hidden="false" customHeight="false" outlineLevel="0" collapsed="false">
      <c r="B7" s="16"/>
      <c r="C7" s="22" t="str">
        <f aca="false">IF($B7="","",COUNTIFS(02_個人別管理台帳!$F$6:$F$105,$B7,02_個人別管理台帳!$C$6:$C$105,"在籍"))</f>
        <v/>
      </c>
      <c r="D7" s="43" t="str">
        <f aca="false">IF($B7="","",SUMIFS(02_個人別管理台帳!$G$6:$G$105,02_個人別管理台帳!$F$6:$F$105,$B7,02_個人別管理台帳!$C$6:$C$105,"在籍"))</f>
        <v/>
      </c>
      <c r="E7" s="43" t="str">
        <f aca="false">IF($D7="","",$D7*12)</f>
        <v/>
      </c>
      <c r="F7" s="21"/>
      <c r="G7" s="16"/>
    </row>
    <row r="8" customFormat="false" ht="15" hidden="false" customHeight="false" outlineLevel="0" collapsed="false">
      <c r="B8" s="16"/>
      <c r="C8" s="22" t="str">
        <f aca="false">IF($B8="","",COUNTIFS(02_個人別管理台帳!$F$6:$F$105,$B8,02_個人別管理台帳!$C$6:$C$105,"在籍"))</f>
        <v/>
      </c>
      <c r="D8" s="43" t="str">
        <f aca="false">IF($B8="","",SUMIFS(02_個人別管理台帳!$G$6:$G$105,02_個人別管理台帳!$F$6:$F$105,$B8,02_個人別管理台帳!$C$6:$C$105,"在籍"))</f>
        <v/>
      </c>
      <c r="E8" s="43" t="str">
        <f aca="false">IF($D8="","",$D8*12)</f>
        <v/>
      </c>
      <c r="F8" s="21"/>
      <c r="G8" s="16"/>
    </row>
    <row r="9" customFormat="false" ht="15" hidden="false" customHeight="false" outlineLevel="0" collapsed="false">
      <c r="B9" s="16"/>
      <c r="C9" s="22" t="str">
        <f aca="false">IF($B9="","",COUNTIFS(02_個人別管理台帳!$F$6:$F$105,$B9,02_個人別管理台帳!$C$6:$C$105,"在籍"))</f>
        <v/>
      </c>
      <c r="D9" s="43" t="str">
        <f aca="false">IF($B9="","",SUMIFS(02_個人別管理台帳!$G$6:$G$105,02_個人別管理台帳!$F$6:$F$105,$B9,02_個人別管理台帳!$C$6:$C$105,"在籍"))</f>
        <v/>
      </c>
      <c r="E9" s="43" t="str">
        <f aca="false">IF($D9="","",$D9*12)</f>
        <v/>
      </c>
      <c r="F9" s="21"/>
      <c r="G9" s="16"/>
    </row>
    <row r="10" customFormat="false" ht="15" hidden="false" customHeight="false" outlineLevel="0" collapsed="false">
      <c r="B10" s="16"/>
      <c r="C10" s="22" t="str">
        <f aca="false">IF($B10="","",COUNTIFS(02_個人別管理台帳!$F$6:$F$105,$B10,02_個人別管理台帳!$C$6:$C$105,"在籍"))</f>
        <v/>
      </c>
      <c r="D10" s="43" t="str">
        <f aca="false">IF($B10="","",SUMIFS(02_個人別管理台帳!$G$6:$G$105,02_個人別管理台帳!$F$6:$F$105,$B10,02_個人別管理台帳!$C$6:$C$105,"在籍"))</f>
        <v/>
      </c>
      <c r="E10" s="43" t="str">
        <f aca="false">IF($D10="","",$D10*12)</f>
        <v/>
      </c>
      <c r="F10" s="21"/>
      <c r="G10" s="16"/>
    </row>
    <row r="11" customFormat="false" ht="15" hidden="false" customHeight="false" outlineLevel="0" collapsed="false">
      <c r="B11" s="16"/>
      <c r="C11" s="22" t="str">
        <f aca="false">IF($B11="","",COUNTIFS(02_個人別管理台帳!$F$6:$F$105,$B11,02_個人別管理台帳!$C$6:$C$105,"在籍"))</f>
        <v/>
      </c>
      <c r="D11" s="43" t="str">
        <f aca="false">IF($B11="","",SUMIFS(02_個人別管理台帳!$G$6:$G$105,02_個人別管理台帳!$F$6:$F$105,$B11,02_個人別管理台帳!$C$6:$C$105,"在籍"))</f>
        <v/>
      </c>
      <c r="E11" s="43" t="str">
        <f aca="false">IF($D11="","",$D11*12)</f>
        <v/>
      </c>
      <c r="F11" s="21"/>
      <c r="G11" s="16"/>
    </row>
    <row r="12" customFormat="false" ht="15" hidden="false" customHeight="false" outlineLevel="0" collapsed="false">
      <c r="B12" s="16"/>
      <c r="C12" s="22" t="str">
        <f aca="false">IF($B12="","",COUNTIFS(02_個人別管理台帳!$F$6:$F$105,$B12,02_個人別管理台帳!$C$6:$C$105,"在籍"))</f>
        <v/>
      </c>
      <c r="D12" s="43" t="str">
        <f aca="false">IF($B12="","",SUMIFS(02_個人別管理台帳!$G$6:$G$105,02_個人別管理台帳!$F$6:$F$105,$B12,02_個人別管理台帳!$C$6:$C$105,"在籍"))</f>
        <v/>
      </c>
      <c r="E12" s="43" t="str">
        <f aca="false">IF($D12="","",$D12*12)</f>
        <v/>
      </c>
      <c r="F12" s="21"/>
      <c r="G12" s="16"/>
    </row>
    <row r="13" customFormat="false" ht="15" hidden="false" customHeight="false" outlineLevel="0" collapsed="false">
      <c r="B13" s="16"/>
      <c r="C13" s="22" t="str">
        <f aca="false">IF($B13="","",COUNTIFS(02_個人別管理台帳!$F$6:$F$105,$B13,02_個人別管理台帳!$C$6:$C$105,"在籍"))</f>
        <v/>
      </c>
      <c r="D13" s="43" t="str">
        <f aca="false">IF($B13="","",SUMIFS(02_個人別管理台帳!$G$6:$G$105,02_個人別管理台帳!$F$6:$F$105,$B13,02_個人別管理台帳!$C$6:$C$105,"在籍"))</f>
        <v/>
      </c>
      <c r="E13" s="43" t="str">
        <f aca="false">IF($D13="","",$D13*12)</f>
        <v/>
      </c>
      <c r="F13" s="21"/>
      <c r="G13" s="16"/>
    </row>
    <row r="14" customFormat="false" ht="15" hidden="false" customHeight="false" outlineLevel="0" collapsed="false">
      <c r="B14" s="16"/>
      <c r="C14" s="22" t="str">
        <f aca="false">IF($B14="","",COUNTIFS(02_個人別管理台帳!$F$6:$F$105,$B14,02_個人別管理台帳!$C$6:$C$105,"在籍"))</f>
        <v/>
      </c>
      <c r="D14" s="43" t="str">
        <f aca="false">IF($B14="","",SUMIFS(02_個人別管理台帳!$G$6:$G$105,02_個人別管理台帳!$F$6:$F$105,$B14,02_個人別管理台帳!$C$6:$C$105,"在籍"))</f>
        <v/>
      </c>
      <c r="E14" s="43" t="str">
        <f aca="false">IF($D14="","",$D14*12)</f>
        <v/>
      </c>
      <c r="F14" s="21"/>
      <c r="G14" s="16"/>
    </row>
    <row r="15" customFormat="false" ht="15" hidden="false" customHeight="false" outlineLevel="0" collapsed="false">
      <c r="B15" s="16"/>
      <c r="C15" s="22" t="str">
        <f aca="false">IF($B15="","",COUNTIFS(02_個人別管理台帳!$F$6:$F$105,$B15,02_個人別管理台帳!$C$6:$C$105,"在籍"))</f>
        <v/>
      </c>
      <c r="D15" s="43" t="str">
        <f aca="false">IF($B15="","",SUMIFS(02_個人別管理台帳!$G$6:$G$105,02_個人別管理台帳!$F$6:$F$105,$B15,02_個人別管理台帳!$C$6:$C$105,"在籍"))</f>
        <v/>
      </c>
      <c r="E15" s="43" t="str">
        <f aca="false">IF($D15="","",$D15*12)</f>
        <v/>
      </c>
      <c r="F15" s="21"/>
      <c r="G15" s="16"/>
    </row>
    <row r="16" customFormat="false" ht="15" hidden="false" customHeight="false" outlineLevel="0" collapsed="false">
      <c r="B16" s="16"/>
      <c r="C16" s="22" t="str">
        <f aca="false">IF($B16="","",COUNTIFS(02_個人別管理台帳!$F$6:$F$105,$B16,02_個人別管理台帳!$C$6:$C$105,"在籍"))</f>
        <v/>
      </c>
      <c r="D16" s="43" t="str">
        <f aca="false">IF($B16="","",SUMIFS(02_個人別管理台帳!$G$6:$G$105,02_個人別管理台帳!$F$6:$F$105,$B16,02_個人別管理台帳!$C$6:$C$105,"在籍"))</f>
        <v/>
      </c>
      <c r="E16" s="43" t="str">
        <f aca="false">IF($D16="","",$D16*12)</f>
        <v/>
      </c>
      <c r="F16" s="21"/>
      <c r="G16" s="16"/>
    </row>
    <row r="17" customFormat="false" ht="15" hidden="false" customHeight="false" outlineLevel="0" collapsed="false">
      <c r="B17" s="16"/>
      <c r="C17" s="22" t="str">
        <f aca="false">IF($B17="","",COUNTIFS(02_個人別管理台帳!$F$6:$F$105,$B17,02_個人別管理台帳!$C$6:$C$105,"在籍"))</f>
        <v/>
      </c>
      <c r="D17" s="43" t="str">
        <f aca="false">IF($B17="","",SUMIFS(02_個人別管理台帳!$G$6:$G$105,02_個人別管理台帳!$F$6:$F$105,$B17,02_個人別管理台帳!$C$6:$C$105,"在籍"))</f>
        <v/>
      </c>
      <c r="E17" s="43" t="str">
        <f aca="false">IF($D17="","",$D17*12)</f>
        <v/>
      </c>
      <c r="F17" s="21"/>
      <c r="G17" s="16"/>
    </row>
    <row r="18" customFormat="false" ht="15" hidden="false" customHeight="false" outlineLevel="0" collapsed="false">
      <c r="B18" s="16"/>
      <c r="C18" s="22" t="str">
        <f aca="false">IF($B18="","",COUNTIFS(02_個人別管理台帳!$F$6:$F$105,$B18,02_個人別管理台帳!$C$6:$C$105,"在籍"))</f>
        <v/>
      </c>
      <c r="D18" s="43" t="str">
        <f aca="false">IF($B18="","",SUMIFS(02_個人別管理台帳!$G$6:$G$105,02_個人別管理台帳!$F$6:$F$105,$B18,02_個人別管理台帳!$C$6:$C$105,"在籍"))</f>
        <v/>
      </c>
      <c r="E18" s="43" t="str">
        <f aca="false">IF($D18="","",$D18*12)</f>
        <v/>
      </c>
      <c r="F18" s="21"/>
      <c r="G18" s="16"/>
    </row>
    <row r="19" customFormat="false" ht="15" hidden="false" customHeight="false" outlineLevel="0" collapsed="false">
      <c r="B19" s="16"/>
      <c r="C19" s="22" t="str">
        <f aca="false">IF($B19="","",COUNTIFS(02_個人別管理台帳!$F$6:$F$105,$B19,02_個人別管理台帳!$C$6:$C$105,"在籍"))</f>
        <v/>
      </c>
      <c r="D19" s="43" t="str">
        <f aca="false">IF($B19="","",SUMIFS(02_個人別管理台帳!$G$6:$G$105,02_個人別管理台帳!$F$6:$F$105,$B19,02_個人別管理台帳!$C$6:$C$105,"在籍"))</f>
        <v/>
      </c>
      <c r="E19" s="43" t="str">
        <f aca="false">IF($D19="","",$D19*12)</f>
        <v/>
      </c>
      <c r="F19" s="21"/>
      <c r="G19" s="16"/>
    </row>
    <row r="20" customFormat="false" ht="15" hidden="false" customHeight="false" outlineLevel="0" collapsed="false">
      <c r="B20" s="16"/>
      <c r="C20" s="22" t="str">
        <f aca="false">IF($B20="","",COUNTIFS(02_個人別管理台帳!$F$6:$F$105,$B20,02_個人別管理台帳!$C$6:$C$105,"在籍"))</f>
        <v/>
      </c>
      <c r="D20" s="43" t="str">
        <f aca="false">IF($B20="","",SUMIFS(02_個人別管理台帳!$G$6:$G$105,02_個人別管理台帳!$F$6:$F$105,$B20,02_個人別管理台帳!$C$6:$C$105,"在籍"))</f>
        <v/>
      </c>
      <c r="E20" s="43" t="str">
        <f aca="false">IF($D20="","",$D20*12)</f>
        <v/>
      </c>
      <c r="F20" s="21"/>
      <c r="G20" s="16"/>
    </row>
    <row r="21" customFormat="false" ht="15" hidden="false" customHeight="false" outlineLevel="0" collapsed="false">
      <c r="B21" s="44" t="s">
        <v>129</v>
      </c>
      <c r="C21" s="45" t="n">
        <f aca="false">SUM(C6:C20)</f>
        <v>1</v>
      </c>
      <c r="D21" s="46" t="n">
        <f aca="false">SUM(D6:D20)</f>
        <v>8000</v>
      </c>
      <c r="E21" s="46" t="n">
        <f aca="false">SUM(E6:E20)</f>
        <v>96000</v>
      </c>
      <c r="F21" s="44"/>
      <c r="G21" s="44"/>
    </row>
    <row r="23" customFormat="false" ht="15" hidden="false" customHeight="false" outlineLevel="0" collapsed="false">
      <c r="B23" s="18" t="s">
        <v>130</v>
      </c>
    </row>
    <row r="24" customFormat="false" ht="15" hidden="false" customHeight="false" outlineLevel="0" collapsed="false">
      <c r="B24" s="18" t="s">
        <v>131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2026-07-22T05:25:04Z</dcterms:created>
  <dc:creator>openpyxl</dc:creator>
  <dc:description/>
  <dc:language>en-US</dc:language>
  <cp:lastModifiedBy/>
  <dcterms:modified xsi:type="dcterms:W3CDTF">2026-07-22T05:25:05Z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